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Analyse" sheetId="3" state="visible" r:id="rId3"/>
    <sheet xmlns:r="http://schemas.openxmlformats.org/officeDocument/2006/relationships" name="Grille" sheetId="4" state="visible" r:id="rId4"/>
    <sheet xmlns:r="http://schemas.openxmlformats.org/officeDocument/2006/relationships"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#,##0&quot; $&quot;"/>
    <numFmt numFmtId="166" formatCode="0.00&quot; $/pi²&quot;"/>
    <numFmt numFmtId="167" formatCode="0.000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  <font>
      <name val="Calibri"/>
      <b val="1"/>
      <color rgb="00003E7E"/>
      <sz val="12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0" fontId="0" fillId="0" borderId="1" pivotButton="0" quotePrefix="0" xfId="0"/>
    <xf numFmtId="0" fontId="5" fillId="8" borderId="1" pivotButton="0" quotePrefix="0" xfId="0"/>
    <xf numFmtId="165" fontId="5" fillId="7" borderId="1" applyAlignment="1" pivotButton="0" quotePrefix="0" xfId="0">
      <alignment horizontal="center" vertical="center"/>
    </xf>
    <xf numFmtId="166" fontId="5" fillId="5" borderId="1" applyAlignment="1" pivotButton="0" quotePrefix="0" xfId="0">
      <alignment vertical="top" wrapText="1"/>
    </xf>
    <xf numFmtId="0" fontId="8" fillId="2" borderId="1" applyAlignment="1" pivotButton="0" quotePrefix="0" xfId="0">
      <alignment horizontal="center" vertical="center"/>
    </xf>
    <xf numFmtId="0" fontId="7" fillId="7" borderId="1" applyAlignment="1" pivotButton="0" quotePrefix="0" xfId="0">
      <alignment vertical="top" wrapText="1"/>
    </xf>
    <xf numFmtId="0" fontId="8" fillId="4" borderId="0" pivotButton="0" quotePrefix="0" xfId="0"/>
    <xf numFmtId="0" fontId="4" fillId="8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 wrapText="1"/>
    </xf>
    <xf numFmtId="167" fontId="5" fillId="5" borderId="1" applyAlignment="1" pivotButton="0" quotePrefix="0" xfId="0">
      <alignment vertical="top" wrapText="1"/>
    </xf>
    <xf numFmtId="164" fontId="5" fillId="5" borderId="1" applyAlignment="1" pivotButton="0" quotePrefix="0" xfId="0">
      <alignment vertical="top" wrapText="1"/>
    </xf>
    <xf numFmtId="0" fontId="5" fillId="7" borderId="1" applyAlignment="1" pivotButton="0" quotePrefix="0" xfId="0">
      <alignment horizontal="center" vertical="center"/>
    </xf>
    <xf numFmtId="0" fontId="0" fillId="4" borderId="1" pivotButton="0" quotePrefix="0" xfId="0"/>
    <xf numFmtId="9" fontId="5" fillId="5" borderId="1" applyAlignment="1" pivotButton="0" quotePrefix="0" xfId="0">
      <alignment vertical="top" wrapText="1"/>
    </xf>
    <xf numFmtId="0" fontId="4" fillId="8" borderId="1" pivotButton="0" quotePrefix="0" xfId="0"/>
    <xf numFmtId="165" fontId="5" fillId="5" borderId="1" applyAlignment="1" pivotButton="0" quotePrefix="0" xfId="0">
      <alignment vertical="top" wrapText="1"/>
    </xf>
    <xf numFmtId="0" fontId="9" fillId="8" borderId="2" applyAlignment="1" pivotButton="0" quotePrefix="0" xfId="0">
      <alignment horizontal="center" vertical="center" wrapText="1"/>
    </xf>
    <xf numFmtId="166" fontId="10" fillId="9" borderId="2" applyAlignment="1" pivotButton="0" quotePrefix="0" xfId="0">
      <alignment horizontal="center" vertical="center"/>
    </xf>
    <xf numFmtId="165" fontId="10" fillId="9" borderId="2" applyAlignment="1" pivotButton="0" quotePrefix="0" xfId="0">
      <alignment horizontal="center" vertical="center"/>
    </xf>
    <xf numFmtId="166" fontId="10" fillId="5" borderId="2" applyAlignment="1" pivotButton="0" quotePrefix="0" xfId="0">
      <alignment horizontal="center" vertical="center"/>
    </xf>
    <xf numFmtId="164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2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$ / pi² bruts vs ajustés, par vente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'Grille'!B7</f>
            </strRef>
          </tx>
          <spPr>
            <a:solidFill xmlns:a="http://schemas.openxmlformats.org/drawingml/2006/main">
              <a:srgbClr val="9BB7D4"/>
            </a:solidFill>
            <a:ln xmlns:a="http://schemas.openxmlformats.org/drawingml/2006/main">
              <a:prstDash val="solid"/>
            </a:ln>
          </spPr>
          <cat>
            <numRef>
              <f>'Grille'!$C$5:$F$5</f>
            </numRef>
          </cat>
          <val>
            <numRef>
              <f>'Grille'!$C$7:$F$7</f>
            </numRef>
          </val>
        </ser>
        <ser>
          <idx val="1"/>
          <order val="1"/>
          <tx>
            <strRef>
              <f>'Grille'!B16</f>
            </strRef>
          </tx>
          <spPr>
            <a:solidFill xmlns:a="http://schemas.openxmlformats.org/drawingml/2006/main">
              <a:srgbClr val="0066B3"/>
            </a:solidFill>
            <a:ln xmlns:a="http://schemas.openxmlformats.org/drawingml/2006/main">
              <a:prstDash val="solid"/>
            </a:ln>
          </spPr>
          <cat>
            <numRef>
              <f>'Grille'!$C$5:$F$5</f>
            </numRef>
          </cat>
          <val>
            <numRef>
              <f>'Grille'!$C$16:$F$16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$ / pi²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4140000" cy="244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IMM1033-20 — Travail pratique 1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Évaluation d'un terrain résidentiel vacant — Saint-Rosaire (Gatineau)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et personnalisation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B = DERNIER chiffre de votre code permanent (0 à 9)</t>
        </is>
      </c>
      <c r="D9" s="9" t="n"/>
    </row>
    <row r="10">
      <c r="B10" s="7" t="inlineStr">
        <is>
          <t>Outils d'IA utilisés (déclaration obligatoire)</t>
        </is>
      </c>
      <c r="D10" s="10" t="inlineStr">
        <is>
          <t>ex. : chatbot du cours (thèmes des questions posées), aucun, etc.</t>
        </is>
      </c>
    </row>
    <row r="11">
      <c r="B11" s="11" t="inlineStr">
        <is>
          <t>Le prix de la Vente 1 = 259 000 + 1 000 × B : il se met à jour automatiquement dans la Grille.</t>
        </is>
      </c>
    </row>
    <row r="13" ht="20" customHeight="1">
      <c r="B13" s="5" t="inlineStr">
        <is>
          <t>Mode d'emploi du classeur</t>
        </is>
      </c>
      <c r="C13" s="6" t="n"/>
      <c r="D13" s="6" t="n"/>
      <c r="E13" s="6" t="n"/>
      <c r="F13" s="6" t="n"/>
      <c r="G13" s="6" t="n"/>
    </row>
    <row r="14">
      <c r="B14" s="12" t="inlineStr">
        <is>
          <t>1. Lisez l'énoncé PDF, puis inscrivez B ci-dessus AVANT tout calcul.</t>
        </is>
      </c>
    </row>
    <row r="15">
      <c r="B15" s="12" t="inlineStr">
        <is>
          <t>2. Onglet Données : inscriptions réelles, ventes, conventions. NE RIEN MODIFIER.</t>
        </is>
      </c>
    </row>
    <row r="16">
      <c r="B16" s="12" t="inlineStr">
        <is>
          <t>3. Onglet Analyse : questions 1, 2, 3 et 8.</t>
        </is>
      </c>
    </row>
    <row r="17">
      <c r="B17" s="12" t="inlineStr">
        <is>
          <t>4. Onglet Grille : questions 4 à 7 — grille en $/pi², entièrement par formules.</t>
        </is>
      </c>
    </row>
    <row r="18">
      <c r="B18" s="12" t="inlineStr">
        <is>
          <t>5. Onglet Dashboard : question 9 — KPI, verdict, graphique à ajouter, note à la succession.</t>
        </is>
      </c>
    </row>
    <row r="19">
      <c r="B19" s="12" t="inlineStr">
        <is>
          <t>6. Remise Moodle : ce fichier renommé TP1_VotreCodePermanent.xlsx.</t>
        </is>
      </c>
    </row>
    <row r="21" ht="20" customHeight="1">
      <c r="B21" s="5" t="inlineStr">
        <is>
          <t>Légende des couleurs</t>
        </is>
      </c>
      <c r="C21" s="6" t="n"/>
      <c r="D21" s="6" t="n"/>
      <c r="E21" s="6" t="n"/>
      <c r="F21" s="6" t="n"/>
      <c r="G21" s="6" t="n"/>
    </row>
    <row r="23">
      <c r="B23" s="13" t="n"/>
      <c r="C23" s="14" t="inlineStr">
        <is>
          <t>Données fournies (ne pas modifier)</t>
        </is>
      </c>
    </row>
    <row r="24">
      <c r="B24" s="15" t="n"/>
      <c r="C24" s="14" t="inlineStr">
        <is>
          <t>Cellule de réponse (à compléter)</t>
        </is>
      </c>
    </row>
    <row r="25">
      <c r="B25" s="16" t="n"/>
      <c r="C25" s="14" t="inlineStr">
        <is>
          <t>Calcul automatique (ne pas toucher)</t>
        </is>
      </c>
    </row>
  </sheetData>
  <mergeCells count="15">
    <mergeCell ref="B2:G2"/>
    <mergeCell ref="B16:G16"/>
    <mergeCell ref="B19:G19"/>
    <mergeCell ref="B21:G21"/>
    <mergeCell ref="B5:G5"/>
    <mergeCell ref="B14:G14"/>
    <mergeCell ref="B17:G17"/>
    <mergeCell ref="B1:G1"/>
    <mergeCell ref="B18:G18"/>
    <mergeCell ref="B13:G13"/>
    <mergeCell ref="D7:F7"/>
    <mergeCell ref="D8:F8"/>
    <mergeCell ref="B15:G15"/>
    <mergeCell ref="B11:G11"/>
    <mergeCell ref="D10:F10"/>
  </mergeCells>
  <dataValidations count="1">
    <dataValidation sqref="D9" showDropDown="0" showInputMessage="0" showErrorMessage="1" allowBlank="1" errorTitle="Valeur invalide" error="B doit être un chiffre entier entre 0 et 9." type="whole" operator="between">
      <formula1>0</formula1>
      <formula2>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2" customWidth="1" min="2" max="2"/>
    <col width="16" customWidth="1" min="3" max="3"/>
    <col width="16" customWidth="1" min="4" max="4"/>
    <col width="16" customWidth="1" min="5" max="5"/>
    <col width="16" customWidth="1" min="6" max="6"/>
    <col width="8" customWidth="1" min="7" max="7"/>
  </cols>
  <sheetData>
    <row r="1" ht="30" customHeight="1">
      <c r="A1" s="1" t="n"/>
      <c r="B1" s="2" t="inlineStr">
        <is>
          <t>Données du dossier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Inscriptions réelles Realtor.ca (4 août 2026) · ventes pédagogiques calibrées · NE PAS MODIFIER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Sujet et conventions</t>
        </is>
      </c>
      <c r="C5" s="6" t="n"/>
      <c r="D5" s="6" t="n"/>
    </row>
    <row r="6">
      <c r="B6" s="17" t="inlineStr">
        <is>
          <t>Paramètre</t>
        </is>
      </c>
      <c r="C6" s="17" t="inlineStr">
        <is>
          <t>Valeur</t>
        </is>
      </c>
    </row>
    <row r="7">
      <c r="B7" s="18" t="inlineStr">
        <is>
          <t>Superficie du sujet (pi²)</t>
        </is>
      </c>
      <c r="C7" s="19" t="n">
        <v>5400</v>
      </c>
    </row>
    <row r="8">
      <c r="B8" s="18" t="inlineStr">
        <is>
          <t>Ajustement temps (par mois)</t>
        </is>
      </c>
      <c r="C8" s="20" t="n">
        <v>0.003</v>
      </c>
    </row>
    <row r="9">
      <c r="B9" s="18" t="inlineStr">
        <is>
          <t>Ajustement coin (%)</t>
        </is>
      </c>
      <c r="C9" s="21" t="n">
        <v>0.05</v>
      </c>
    </row>
    <row r="10">
      <c r="B10" s="18" t="inlineStr">
        <is>
          <t>Ajustement services — égout manquant ($)</t>
        </is>
      </c>
      <c r="C10" s="19" t="n">
        <v>8000</v>
      </c>
    </row>
    <row r="11">
      <c r="B11" s="18" t="inlineStr">
        <is>
          <t>Ajustement topographie en pente (%)</t>
        </is>
      </c>
      <c r="C11" s="21" t="n">
        <v>0.06</v>
      </c>
    </row>
    <row r="12">
      <c r="B12" s="18" t="inlineStr">
        <is>
          <t>Seuil net (max)</t>
        </is>
      </c>
      <c r="C12" s="21" t="n">
        <v>0.15</v>
      </c>
    </row>
    <row r="13">
      <c r="B13" s="18" t="inlineStr">
        <is>
          <t>Seuil brut (max)</t>
        </is>
      </c>
      <c r="C13" s="21" t="n">
        <v>0.25</v>
      </c>
    </row>
    <row r="14">
      <c r="B14" s="18" t="inlineStr">
        <is>
          <t>Arrondissement ($)</t>
        </is>
      </c>
      <c r="C14" s="19" t="n">
        <v>5000</v>
      </c>
    </row>
    <row r="16" ht="20" customHeight="1">
      <c r="B16" s="5" t="inlineStr">
        <is>
          <t>Inscriptions RÉELLES de terrains (Realtor.ca, 4 août 2026) — question 2</t>
        </is>
      </c>
      <c r="C16" s="6" t="n"/>
      <c r="D16" s="6" t="n"/>
      <c r="E16" s="6" t="n"/>
    </row>
    <row r="17">
      <c r="B17" s="17" t="inlineStr">
        <is>
          <t>Inscription</t>
        </is>
      </c>
      <c r="C17" s="17" t="inlineStr">
        <is>
          <t>Prix demandé ($)</t>
        </is>
      </c>
      <c r="D17" s="17" t="inlineStr">
        <is>
          <t>Superficie (pi²)</t>
        </is>
      </c>
    </row>
    <row r="18">
      <c r="B18" s="18" t="inlineStr">
        <is>
          <t>46 rue Michaud (Saint-Rosaire), MLS 27008283</t>
        </is>
      </c>
      <c r="C18" s="19" t="n">
        <v>249900</v>
      </c>
      <c r="D18" s="19" t="n">
        <v>4628</v>
      </c>
    </row>
    <row r="19">
      <c r="B19" s="18" t="inlineStr">
        <is>
          <t>420 rue de Pointe-Gatineau (St-Rosaire), MLS 19370557</t>
        </is>
      </c>
      <c r="C19" s="19" t="n">
        <v>284900</v>
      </c>
      <c r="D19" s="19" t="n">
        <v>5973</v>
      </c>
    </row>
    <row r="20">
      <c r="B20" s="18" t="inlineStr">
        <is>
          <t>18 rue Gilbert-Garneau (Le Coteau), MLS 23474048</t>
        </is>
      </c>
      <c r="C20" s="19" t="n">
        <v>274900</v>
      </c>
      <c r="D20" s="19" t="n">
        <v>5761</v>
      </c>
    </row>
    <row r="22" ht="20" customHeight="1">
      <c r="B22" s="5" t="inlineStr">
        <is>
          <t>Ventes de terrains (tableau 2 de l'énoncé — pédagogiques calibrées)</t>
        </is>
      </c>
      <c r="C22" s="6" t="n"/>
      <c r="D22" s="6" t="n"/>
      <c r="E22" s="6" t="n"/>
      <c r="F22" s="6" t="n"/>
    </row>
    <row r="23">
      <c r="B23" s="17" t="inlineStr">
        <is>
          <t>Caractéristique</t>
        </is>
      </c>
      <c r="C23" s="17" t="inlineStr">
        <is>
          <t>Vente 1</t>
        </is>
      </c>
      <c r="D23" s="17" t="inlineStr">
        <is>
          <t>Vente 2</t>
        </is>
      </c>
      <c r="E23" s="17" t="inlineStr">
        <is>
          <t>Vente 3</t>
        </is>
      </c>
      <c r="F23" s="17" t="inlineStr">
        <is>
          <t>Vente 4</t>
        </is>
      </c>
    </row>
    <row r="24">
      <c r="B24" s="18" t="inlineStr">
        <is>
          <t>Prix de vente ($)</t>
        </is>
      </c>
      <c r="C24" s="22">
        <f>IF(Accueil!D9="","Inscrire B dans Accueil",259000+1000*Accueil!D9)</f>
        <v/>
      </c>
      <c r="D24" s="19" t="n">
        <v>295000</v>
      </c>
      <c r="E24" s="19" t="n">
        <v>205000</v>
      </c>
      <c r="F24" s="19" t="n">
        <v>212000</v>
      </c>
    </row>
    <row r="25">
      <c r="B25" s="18" t="inlineStr">
        <is>
          <t>Mois écoulés</t>
        </is>
      </c>
      <c r="C25" s="19" t="n">
        <v>2</v>
      </c>
      <c r="D25" s="19" t="n">
        <v>6</v>
      </c>
      <c r="E25" s="19" t="n">
        <v>3</v>
      </c>
      <c r="F25" s="19" t="n">
        <v>18</v>
      </c>
    </row>
    <row r="26">
      <c r="B26" s="18" t="inlineStr">
        <is>
          <t>Superficie (pi²)</t>
        </is>
      </c>
      <c r="C26" s="19" t="n">
        <v>5200</v>
      </c>
      <c r="D26" s="19" t="n">
        <v>6100</v>
      </c>
      <c r="E26" s="19" t="n">
        <v>4700</v>
      </c>
      <c r="F26" s="19" t="n">
        <v>5600</v>
      </c>
    </row>
    <row r="27">
      <c r="B27" s="18" t="inlineStr">
        <is>
          <t>Emplacement</t>
        </is>
      </c>
      <c r="C27" s="19" t="inlineStr">
        <is>
          <t>Intérieur</t>
        </is>
      </c>
      <c r="D27" s="19" t="inlineStr">
        <is>
          <t>COIN</t>
        </is>
      </c>
      <c r="E27" s="19" t="inlineStr">
        <is>
          <t>Intérieur</t>
        </is>
      </c>
      <c r="F27" s="19" t="inlineStr">
        <is>
          <t>Intérieur</t>
        </is>
      </c>
    </row>
    <row r="28">
      <c r="B28" s="18" t="inlineStr">
        <is>
          <t>Services</t>
        </is>
      </c>
      <c r="C28" s="19" t="inlineStr">
        <is>
          <t>Aqueduc + égout</t>
        </is>
      </c>
      <c r="D28" s="19" t="inlineStr">
        <is>
          <t>Aqueduc + égout</t>
        </is>
      </c>
      <c r="E28" s="19" t="inlineStr">
        <is>
          <t>AQUEDUC SEULEMENT</t>
        </is>
      </c>
      <c r="F28" s="19" t="inlineStr">
        <is>
          <t>Aqueduc + égout</t>
        </is>
      </c>
    </row>
    <row r="29">
      <c r="B29" s="18" t="inlineStr">
        <is>
          <t>Topographie</t>
        </is>
      </c>
      <c r="C29" s="19" t="inlineStr">
        <is>
          <t>Plane</t>
        </is>
      </c>
      <c r="D29" s="19" t="inlineStr">
        <is>
          <t>Plane</t>
        </is>
      </c>
      <c r="E29" s="19" t="inlineStr">
        <is>
          <t>PENTE MARQUÉE</t>
        </is>
      </c>
      <c r="F29" s="19" t="inlineStr">
        <is>
          <t>Plane</t>
        </is>
      </c>
    </row>
    <row r="30">
      <c r="B30" s="18" t="inlineStr">
        <is>
          <t>Zone inondable</t>
        </is>
      </c>
      <c r="C30" s="19" t="inlineStr">
        <is>
          <t>Hors zone</t>
        </is>
      </c>
      <c r="D30" s="19" t="inlineStr">
        <is>
          <t>Hors zone</t>
        </is>
      </c>
      <c r="E30" s="19" t="inlineStr">
        <is>
          <t>Hors zone</t>
        </is>
      </c>
      <c r="F30" s="19" t="inlineStr">
        <is>
          <t>FAIBLE COURANT (carto 2026)</t>
        </is>
      </c>
    </row>
    <row r="31">
      <c r="B31" s="18" t="inlineStr">
        <is>
          <t>Secteur</t>
        </is>
      </c>
      <c r="C31" s="19" t="inlineStr">
        <is>
          <t>Saint-Rosaire</t>
        </is>
      </c>
      <c r="D31" s="19" t="inlineStr">
        <is>
          <t>Saint-Rosaire</t>
        </is>
      </c>
      <c r="E31" s="19" t="inlineStr">
        <is>
          <t>Le Coteau</t>
        </is>
      </c>
      <c r="F31" s="19" t="inlineStr">
        <is>
          <t>Pointe-Gatineau</t>
        </is>
      </c>
    </row>
  </sheetData>
  <mergeCells count="5">
    <mergeCell ref="B2:G2"/>
    <mergeCell ref="B5:D5"/>
    <mergeCell ref="B16:E16"/>
    <mergeCell ref="B1:G1"/>
    <mergeCell ref="B22:F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0" customWidth="1" min="2" max="2"/>
    <col width="18" customWidth="1" min="3" max="3"/>
    <col width="16" customWidth="1" min="4" max="4"/>
    <col width="52" customWidth="1" min="5" max="5"/>
    <col width="6" customWidth="1" min="6" max="6"/>
  </cols>
  <sheetData>
    <row r="1" ht="30" customHeight="1">
      <c r="A1" s="1" t="n"/>
      <c r="B1" s="2" t="inlineStr">
        <is>
          <t>Analyse — Questions 1, 2, 3 et 8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Justifications ancrées dans le dossier (citez tableaux et cellules).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 ht="20" customHeight="1">
      <c r="B4" s="5" t="inlineStr">
        <is>
          <t>Question 1 — Choix de la méthode (C5)</t>
        </is>
      </c>
      <c r="C4" s="6" t="n"/>
      <c r="D4" s="6" t="n"/>
      <c r="E4" s="6" t="n"/>
      <c r="F4" s="6" t="n"/>
    </row>
    <row r="5">
      <c r="C5" s="10" t="inlineStr">
        <is>
          <t>Pourquoi la comparaison directe ici? Dans quel contexte préférer le résidu foncier? (4-6 lignes)…</t>
        </is>
      </c>
      <c r="D5" s="23" t="n"/>
      <c r="E5" s="23" t="n"/>
    </row>
    <row r="6">
      <c r="C6" s="23" t="n"/>
      <c r="D6" s="23" t="n"/>
      <c r="E6" s="23" t="n"/>
    </row>
    <row r="7">
      <c r="C7" s="23" t="n"/>
      <c r="D7" s="23" t="n"/>
      <c r="E7" s="23" t="n"/>
    </row>
    <row r="8" ht="20" customHeight="1">
      <c r="B8" s="5" t="inlineStr">
        <is>
          <t>Question 2 — Lecture du marché réel (C9:E11, constat C13)</t>
        </is>
      </c>
      <c r="C8" s="6" t="n"/>
      <c r="D8" s="6" t="n"/>
      <c r="E8" s="6" t="n"/>
      <c r="F8" s="6" t="n"/>
    </row>
    <row r="9">
      <c r="B9" s="24" t="inlineStr">
        <is>
          <t>46 rue Michaud</t>
        </is>
      </c>
      <c r="C9" s="25">
        <f>Données!C18</f>
        <v/>
      </c>
      <c r="D9" s="22">
        <f>Données!D18</f>
        <v/>
      </c>
      <c r="E9" s="26" t="n"/>
    </row>
    <row r="10">
      <c r="B10" s="24" t="inlineStr">
        <is>
          <t>420 r. de Pointe-Gatineau</t>
        </is>
      </c>
      <c r="C10" s="25">
        <f>Données!C19</f>
        <v/>
      </c>
      <c r="D10" s="22">
        <f>Données!D19</f>
        <v/>
      </c>
      <c r="E10" s="26" t="n"/>
    </row>
    <row r="11">
      <c r="B11" s="24" t="inlineStr">
        <is>
          <t>18 r. Gilbert-Garneau</t>
        </is>
      </c>
      <c r="C11" s="25">
        <f>Données!C20</f>
        <v/>
      </c>
      <c r="D11" s="22">
        <f>Données!D20</f>
        <v/>
      </c>
      <c r="E11" s="26" t="n"/>
    </row>
    <row r="13">
      <c r="C13" s="10" t="inlineStr">
        <is>
          <t>Fourchette obtenue et pourquoi ces prix demandés sont un PLAFOND de vraisemblance (3-4 lignes)…</t>
        </is>
      </c>
      <c r="D13" s="23" t="n"/>
      <c r="E13" s="23" t="n"/>
    </row>
    <row r="14">
      <c r="C14" s="23" t="n"/>
      <c r="D14" s="23" t="n"/>
      <c r="E14" s="23" t="n"/>
    </row>
    <row r="16" ht="20" customHeight="1">
      <c r="B16" s="5" t="inlineStr">
        <is>
          <t>Question 3 — Sélection des ventes (B17:E21)</t>
        </is>
      </c>
      <c r="C16" s="6" t="n"/>
      <c r="D16" s="6" t="n"/>
      <c r="E16" s="6" t="n"/>
      <c r="F16" s="6" t="n"/>
    </row>
    <row r="17">
      <c r="B17" s="27" t="inlineStr">
        <is>
          <t>Vente</t>
        </is>
      </c>
      <c r="C17" s="27" t="inlineStr">
        <is>
          <t>Décision (liste)</t>
        </is>
      </c>
      <c r="D17" s="27" t="inlineStr">
        <is>
          <t>Particularité (rappel)</t>
        </is>
      </c>
      <c r="E17" s="27" t="inlineStr">
        <is>
          <t>Justification (une phrase)</t>
        </is>
      </c>
    </row>
    <row r="18" ht="30" customHeight="1">
      <c r="B18" s="24" t="inlineStr">
        <is>
          <t>Vente 1</t>
        </is>
      </c>
      <c r="C18" s="8" t="n"/>
      <c r="D18" s="28" t="inlineStr">
        <is>
          <t>Il y a 2 mois, intérieur, desservi</t>
        </is>
      </c>
      <c r="E18" s="8" t="n"/>
    </row>
    <row r="19" ht="30" customHeight="1">
      <c r="B19" s="24" t="inlineStr">
        <is>
          <t>Vente 2</t>
        </is>
      </c>
      <c r="C19" s="8" t="n"/>
      <c r="D19" s="28" t="inlineStr">
        <is>
          <t>Coin, il y a 6 mois</t>
        </is>
      </c>
      <c r="E19" s="8" t="n"/>
    </row>
    <row r="20" ht="30" customHeight="1">
      <c r="B20" s="24" t="inlineStr">
        <is>
          <t>Vente 3</t>
        </is>
      </c>
      <c r="C20" s="8" t="n"/>
      <c r="D20" s="28" t="inlineStr">
        <is>
          <t>Aqueduc seulement + pente, il y a 3 mois</t>
        </is>
      </c>
      <c r="E20" s="8" t="n"/>
    </row>
    <row r="21" ht="30" customHeight="1">
      <c r="B21" s="24" t="inlineStr">
        <is>
          <t>Vente 4</t>
        </is>
      </c>
      <c r="C21" s="8" t="n"/>
      <c r="D21" s="28" t="inlineStr">
        <is>
          <t>Il y a 18 mois + faible courant (carto 2026)</t>
        </is>
      </c>
      <c r="E21" s="8" t="n"/>
    </row>
    <row r="24" ht="20" customHeight="1">
      <c r="B24" s="5" t="inlineStr">
        <is>
          <t>Question 8 — Risque réglementaire : zones inondables 2026 (C25)</t>
        </is>
      </c>
      <c r="C24" s="6" t="n"/>
      <c r="D24" s="6" t="n"/>
      <c r="E24" s="6" t="n"/>
      <c r="F24" s="6" t="n"/>
    </row>
    <row r="25">
      <c r="C25" s="10" t="inlineStr">
        <is>
          <t>a) diligence de l'évaluateur (date d'évaluation, condition limitative) · b) effet d'un reclassement en faible courant (sens et ordre de grandeur, appui sur la vente 4) · c) recommandation au liquidateur (6-10 lignes)…</t>
        </is>
      </c>
      <c r="D25" s="23" t="n"/>
      <c r="E25" s="23" t="n"/>
    </row>
    <row r="26">
      <c r="C26" s="23" t="n"/>
      <c r="D26" s="23" t="n"/>
      <c r="E26" s="23" t="n"/>
    </row>
    <row r="27">
      <c r="C27" s="23" t="n"/>
      <c r="D27" s="23" t="n"/>
      <c r="E27" s="23" t="n"/>
    </row>
    <row r="28">
      <c r="C28" s="23" t="n"/>
      <c r="D28" s="23" t="n"/>
      <c r="E28" s="23" t="n"/>
    </row>
    <row r="29">
      <c r="C29" s="23" t="n"/>
      <c r="D29" s="23" t="n"/>
      <c r="E29" s="23" t="n"/>
    </row>
  </sheetData>
  <mergeCells count="9">
    <mergeCell ref="B4:F4"/>
    <mergeCell ref="C25:E29"/>
    <mergeCell ref="B24:F24"/>
    <mergeCell ref="B2:F2"/>
    <mergeCell ref="B16:F16"/>
    <mergeCell ref="C13:E14"/>
    <mergeCell ref="B1:F1"/>
    <mergeCell ref="B8:F8"/>
    <mergeCell ref="C5:E7"/>
  </mergeCells>
  <dataValidations count="1">
    <dataValidation sqref="C18:C21" showDropDown="0" showInputMessage="0" showErrorMessage="0" allowBlank="1" type="list">
      <formula1>"Retenir,Écarter"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0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48" customWidth="1" min="2" max="2"/>
    <col width="15" customWidth="1" min="3" max="3"/>
    <col width="15" customWidth="1" min="4" max="4"/>
    <col width="15" customWidth="1" min="5" max="5"/>
    <col width="15" customWidth="1" min="6" max="6"/>
    <col width="6" customWidth="1" min="7" max="7"/>
  </cols>
  <sheetData>
    <row r="1" ht="30" customHeight="1">
      <c r="A1" s="1" t="n"/>
      <c r="B1" s="2" t="inlineStr">
        <is>
          <t>Grille d'ajustement en $/pi² — Questions 4 à 7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Temps (séquentiel) puis propriété (additifs sur le prix ajusté au marché). Tout par formule.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 ht="18" customHeight="1">
      <c r="B4" s="29" t="inlineStr">
        <is>
          <t>Question 4 — Marché (lignes 7 à 9) · superficies : Données!C26:F26 · mois : Données!C25:F25</t>
        </is>
      </c>
      <c r="C4" s="6" t="n"/>
      <c r="D4" s="6" t="n"/>
      <c r="E4" s="6" t="n"/>
      <c r="F4" s="6" t="n"/>
    </row>
    <row r="5">
      <c r="B5" s="27" t="inlineStr">
        <is>
          <t>Élément</t>
        </is>
      </c>
      <c r="C5" s="27" t="inlineStr">
        <is>
          <t>Vente 1</t>
        </is>
      </c>
      <c r="D5" s="27" t="inlineStr">
        <is>
          <t>Vente 2</t>
        </is>
      </c>
      <c r="E5" s="27" t="inlineStr">
        <is>
          <t>Vente 3</t>
        </is>
      </c>
      <c r="F5" s="27" t="inlineStr">
        <is>
          <t>Vente 4</t>
        </is>
      </c>
    </row>
    <row r="6">
      <c r="B6" s="30" t="inlineStr">
        <is>
          <t>Prix de vente ($) — automatique</t>
        </is>
      </c>
      <c r="C6" s="22">
        <f>Données!C24</f>
        <v/>
      </c>
      <c r="D6" s="22">
        <f>Données!D24</f>
        <v/>
      </c>
      <c r="E6" s="22">
        <f>Données!E24</f>
        <v/>
      </c>
      <c r="F6" s="22">
        <f>Données!F24</f>
        <v/>
      </c>
    </row>
    <row r="7">
      <c r="B7" s="31" t="inlineStr">
        <is>
          <t>a) Prix brut au pi² (prix ÷ superficie)</t>
        </is>
      </c>
      <c r="C7" s="26" t="n"/>
      <c r="D7" s="26" t="n"/>
      <c r="E7" s="26" t="n"/>
      <c r="F7" s="26" t="n"/>
    </row>
    <row r="8">
      <c r="B8" s="31" t="inlineStr">
        <is>
          <t>b) Facteur temps (1 + 0,003 × mois)</t>
        </is>
      </c>
      <c r="C8" s="32" t="n"/>
      <c r="D8" s="32" t="n"/>
      <c r="E8" s="32" t="n"/>
      <c r="F8" s="32" t="n"/>
    </row>
    <row r="9">
      <c r="B9" s="30" t="inlineStr">
        <is>
          <t>c) PRIX AJUSTÉ AU MARCHÉ ($/pi²)</t>
        </is>
      </c>
      <c r="C9" s="26" t="n"/>
      <c r="D9" s="26" t="n"/>
      <c r="E9" s="26" t="n"/>
      <c r="F9" s="26" t="n"/>
    </row>
    <row r="10" ht="18" customHeight="1">
      <c r="B10" s="29" t="inlineStr">
        <is>
          <t>Question 5 — Propriété (lignes 11 à 16), sur le prix ajusté au marché — signe : ajuster le comparable VERS le sujet</t>
        </is>
      </c>
      <c r="C10" s="6" t="n"/>
      <c r="D10" s="6" t="n"/>
      <c r="E10" s="6" t="n"/>
      <c r="F10" s="6" t="n"/>
    </row>
    <row r="11">
      <c r="B11" s="31" t="inlineStr">
        <is>
          <t>Coin (−5 % au comparable de coin)</t>
        </is>
      </c>
      <c r="C11" s="26" t="n"/>
      <c r="D11" s="26" t="n"/>
      <c r="E11" s="26" t="n"/>
      <c r="F11" s="26" t="n"/>
    </row>
    <row r="12">
      <c r="B12" s="31" t="inlineStr">
        <is>
          <t>Services (+8 000 $ ÷ superficie, comparable non desservi)</t>
        </is>
      </c>
      <c r="C12" s="26" t="n"/>
      <c r="D12" s="26" t="n"/>
      <c r="E12" s="26" t="n"/>
      <c r="F12" s="26" t="n"/>
    </row>
    <row r="13">
      <c r="B13" s="31" t="inlineStr">
        <is>
          <t>Topographie (+6 % au comparable en pente)</t>
        </is>
      </c>
      <c r="C13" s="26" t="n"/>
      <c r="D13" s="26" t="n"/>
      <c r="E13" s="26" t="n"/>
      <c r="F13" s="26" t="n"/>
    </row>
    <row r="14">
      <c r="B14" s="31" t="inlineStr">
        <is>
          <t>Autres (0 par défaut)</t>
        </is>
      </c>
      <c r="C14" s="26" t="n"/>
      <c r="D14" s="26" t="n"/>
      <c r="E14" s="26" t="n"/>
      <c r="F14" s="26" t="n"/>
    </row>
    <row r="15">
      <c r="B15" s="31" t="inlineStr">
        <is>
          <t>Total des ajustements de propriété ($/pi²)</t>
        </is>
      </c>
      <c r="C15" s="26" t="n"/>
      <c r="D15" s="26" t="n"/>
      <c r="E15" s="26" t="n"/>
      <c r="F15" s="26" t="n"/>
    </row>
    <row r="16">
      <c r="B16" s="30" t="inlineStr">
        <is>
          <t>PRIX FINAL AJUSTÉ ($/pi²)</t>
        </is>
      </c>
      <c r="C16" s="26" t="n"/>
      <c r="D16" s="26" t="n"/>
      <c r="E16" s="26" t="n"/>
      <c r="F16" s="26" t="n"/>
    </row>
    <row r="17" ht="18" customHeight="1">
      <c r="B17" s="29" t="inlineStr">
        <is>
          <t>Question 6 — Seuils (lignes 18 à 20, en % du prix de vente au pi²)</t>
        </is>
      </c>
      <c r="C17" s="6" t="n"/>
      <c r="D17" s="6" t="n"/>
      <c r="E17" s="6" t="n"/>
      <c r="F17" s="6" t="n"/>
    </row>
    <row r="18">
      <c r="B18" s="31" t="inlineStr">
        <is>
          <t>Ajustement net (%)</t>
        </is>
      </c>
      <c r="C18" s="33" t="n"/>
      <c r="D18" s="33" t="n"/>
      <c r="E18" s="33" t="n"/>
      <c r="F18" s="33" t="n"/>
    </row>
    <row r="19">
      <c r="B19" s="31" t="inlineStr">
        <is>
          <t>Ajustement brut (%)</t>
        </is>
      </c>
      <c r="C19" s="33" t="n"/>
      <c r="D19" s="33" t="n"/>
      <c r="E19" s="33" t="n"/>
      <c r="F19" s="33" t="n"/>
    </row>
    <row r="20">
      <c r="B20" s="31" t="inlineStr">
        <is>
          <t>Conformité aux seuils — automatique</t>
        </is>
      </c>
      <c r="C20" s="34">
        <f>IF(OR(C18="",C19=""),"—",IF(AND(ABS(C18)&lt;=Données!$C$12,C19&lt;=Données!$C$13),"Conforme","À surveiller"))</f>
        <v/>
      </c>
      <c r="D20" s="34">
        <f>IF(OR(D18="",D19=""),"—",IF(AND(ABS(D18)&lt;=Données!$C$12,D19&lt;=Données!$C$13),"Conforme","À surveiller"))</f>
        <v/>
      </c>
      <c r="E20" s="34">
        <f>IF(OR(E18="",E19=""),"—",IF(AND(ABS(E18)&lt;=Données!$C$12,E19&lt;=Données!$C$13),"Conforme","À surveiller"))</f>
        <v/>
      </c>
      <c r="F20" s="34">
        <f>IF(OR(F18="",F19=""),"—",IF(AND(ABS(F18)&lt;=Données!$C$12,F19&lt;=Données!$C$13),"Conforme","À surveiller"))</f>
        <v/>
      </c>
    </row>
    <row r="22">
      <c r="C22" s="10" t="inlineStr">
        <is>
          <t>Quelle vente est la plus fiable au regard des seuils, et pourquoi? (2-3 lignes)…</t>
        </is>
      </c>
      <c r="D22" s="23" t="n"/>
      <c r="E22" s="23" t="n"/>
      <c r="F22" s="23" t="n"/>
    </row>
    <row r="23" ht="18" customHeight="1">
      <c r="B23" s="29" t="inlineStr">
        <is>
          <t>Question 7 — Réconciliation (lignes 24 à 27)</t>
        </is>
      </c>
      <c r="C23" s="35" t="n"/>
      <c r="D23" s="35" t="n"/>
      <c r="E23" s="35" t="n"/>
      <c r="F23" s="35" t="n"/>
    </row>
    <row r="24">
      <c r="B24" s="31" t="inlineStr">
        <is>
          <t>Pondération (%, total 100 %; 0 % si écartée)</t>
        </is>
      </c>
      <c r="C24" s="36" t="n"/>
      <c r="D24" s="36" t="n"/>
      <c r="E24" s="36" t="n"/>
      <c r="F24" s="36" t="n"/>
    </row>
    <row r="25">
      <c r="B25" s="37" t="inlineStr">
        <is>
          <t>$ / pi² RETENU (somme pondérée)</t>
        </is>
      </c>
      <c r="C25" s="26" t="n"/>
      <c r="F25" s="34">
        <f>IF(SUM(C24:F24)=1,"100 % ✓","≠ 100 % !")</f>
        <v/>
      </c>
    </row>
    <row r="26">
      <c r="B26" s="37" t="inlineStr">
        <is>
          <t>Valeur du sujet ($/pi² retenu × 5 400 pi²)</t>
        </is>
      </c>
      <c r="C26" s="38" t="n"/>
    </row>
    <row r="27">
      <c r="B27" s="37" t="inlineStr">
        <is>
          <t>VALEUR CONCLUE (arrondie au 5 000 $)</t>
        </is>
      </c>
      <c r="C27" s="38" t="n"/>
    </row>
    <row r="29">
      <c r="C29" s="10" t="inlineStr">
        <is>
          <t>Justification des pondérations + test de vraisemblance vs prix demandés réels (3-4 lignes)…</t>
        </is>
      </c>
      <c r="D29" s="23" t="n"/>
      <c r="E29" s="23" t="n"/>
      <c r="F29" s="23" t="n"/>
    </row>
    <row r="30">
      <c r="C30" s="23" t="n"/>
      <c r="D30" s="23" t="n"/>
      <c r="E30" s="23" t="n"/>
      <c r="F30" s="23" t="n"/>
    </row>
  </sheetData>
  <mergeCells count="4">
    <mergeCell ref="B2:F2"/>
    <mergeCell ref="C29:F30"/>
    <mergeCell ref="C22:F23"/>
    <mergeCell ref="B1:F1"/>
  </mergeCells>
  <conditionalFormatting sqref="C20:F20">
    <cfRule type="expression" priority="1" dxfId="0">
      <formula>C20="À surveiller"</formula>
    </cfRule>
    <cfRule type="expression" priority="2" dxfId="1">
      <formula>C20="Conforme"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5" customWidth="1" min="9" max="9"/>
    <col width="15" customWidth="1" min="10" max="10"/>
  </cols>
  <sheetData>
    <row r="1" ht="30" customHeight="1">
      <c r="A1" s="1" t="n"/>
      <c r="B1" s="2" t="inlineStr">
        <is>
          <t>Dashboard — Terrain vacant, Saint-Rosaire (Gatineau)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 9 : KPI, verdict de vraisemblance, graphiques, note à la succession.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(B4:G6) — les 4 cellules jaunes attendent VOS formules</t>
        </is>
      </c>
      <c r="C4" s="6" t="n"/>
      <c r="D4" s="6" t="n"/>
      <c r="E4" s="6" t="n"/>
      <c r="F4" s="6" t="n"/>
      <c r="G4" s="6" t="n"/>
    </row>
    <row r="5" ht="30" customHeight="1">
      <c r="B5" s="39" t="inlineStr">
        <is>
          <t>$ / pi² retenu</t>
        </is>
      </c>
      <c r="C5" s="39" t="inlineStr">
        <is>
          <t>Valeur conclue</t>
        </is>
      </c>
      <c r="D5" s="39" t="inlineStr">
        <is>
          <t>Min des ventes ajustées ($/pi²)</t>
        </is>
      </c>
      <c r="E5" s="39" t="inlineStr">
        <is>
          <t>Max des ventes ajustées ($/pi²)</t>
        </is>
      </c>
      <c r="F5" s="39" t="inlineStr">
        <is>
          <t>Ajustement brut moyen (%)</t>
        </is>
      </c>
      <c r="G5" s="39" t="inlineStr">
        <is>
          <t>Écart vs plus bas prix demandé réel</t>
        </is>
      </c>
    </row>
    <row r="6" ht="28" customHeight="1">
      <c r="B6" s="40">
        <f>IF(Grille!C25="","Grille à faire",Grille!C25)</f>
        <v/>
      </c>
      <c r="C6" s="41">
        <f>IF(Grille!C27="","Grille à faire",Grille!C27)</f>
        <v/>
      </c>
      <c r="D6" s="42" t="n"/>
      <c r="E6" s="42" t="n"/>
      <c r="F6" s="43" t="n"/>
      <c r="G6" s="43" t="n"/>
    </row>
    <row r="7">
      <c r="B7" s="11" t="inlineStr">
        <is>
          <t>Modèles fournis (KPI 1-2). Indices : MIN/MAX sur Grille!C16:F16 (ventes retenues) ; brut moyen sur Grille!C19:F19 ; comparaison avec Analyse!E9:E11.</t>
        </is>
      </c>
    </row>
    <row r="8" ht="26" customHeight="1">
      <c r="B8" s="44" t="inlineStr">
        <is>
          <t>VERDICT (C8, liste) →</t>
        </is>
      </c>
      <c r="C8" s="45" t="n"/>
    </row>
    <row r="9">
      <c r="B9" s="11" t="inlineStr">
        <is>
          <t>Graphique 1 fourni. Graphique 2 (question 9c) : à créer à droite — votre $/pi² retenu vs les 3 prix demandés réels.</t>
        </is>
      </c>
    </row>
    <row r="23" ht="20" customHeight="1">
      <c r="B23" s="5" t="inlineStr">
        <is>
          <t>Note à la succession (C24 — question 9e)</t>
        </is>
      </c>
      <c r="C23" s="6" t="n"/>
      <c r="D23" s="6" t="n"/>
      <c r="E23" s="6" t="n"/>
      <c r="F23" s="6" t="n"/>
      <c r="G23" s="6" t="n"/>
    </row>
    <row r="24">
      <c r="C24" s="10" t="inlineStr">
        <is>
          <t>Valeur conclue, fourchette, prix de mise en vente suggéré, risque réglementaire 2026 — chaque affirmation chiffrée (6-8 lignes)…</t>
        </is>
      </c>
      <c r="D24" s="23" t="n"/>
      <c r="E24" s="23" t="n"/>
      <c r="F24" s="23" t="n"/>
    </row>
    <row r="25">
      <c r="C25" s="23" t="n"/>
      <c r="D25" s="23" t="n"/>
      <c r="E25" s="23" t="n"/>
      <c r="F25" s="23" t="n"/>
    </row>
    <row r="26">
      <c r="C26" s="23" t="n"/>
      <c r="D26" s="23" t="n"/>
      <c r="E26" s="23" t="n"/>
      <c r="F26" s="23" t="n"/>
    </row>
    <row r="27">
      <c r="C27" s="23" t="n"/>
      <c r="D27" s="23" t="n"/>
      <c r="E27" s="23" t="n"/>
      <c r="F27" s="23" t="n"/>
    </row>
    <row r="28">
      <c r="C28" s="23" t="n"/>
      <c r="D28" s="23" t="n"/>
      <c r="E28" s="23" t="n"/>
      <c r="F28" s="23" t="n"/>
    </row>
  </sheetData>
  <mergeCells count="8">
    <mergeCell ref="B2:G2"/>
    <mergeCell ref="C8:F8"/>
    <mergeCell ref="B23:G23"/>
    <mergeCell ref="B9:G9"/>
    <mergeCell ref="B1:G1"/>
    <mergeCell ref="B4:G4"/>
    <mergeCell ref="C24:F28"/>
    <mergeCell ref="B7:G7"/>
  </mergeCells>
  <conditionalFormatting sqref="C8">
    <cfRule type="expression" priority="1" dxfId="1">
      <formula>$C$8="Conclusion sous la fourchette demandée — attendu"</formula>
    </cfRule>
    <cfRule type="expression" priority="2" dxfId="2">
      <formula>$C$8="Conclusion dans la fourchette demandée"</formula>
    </cfRule>
    <cfRule type="expression" priority="3" dxfId="0">
      <formula>$C$8="Conclusion au-dessus — à revoir"</formula>
    </cfRule>
  </conditionalFormatting>
  <dataValidations count="1">
    <dataValidation sqref="C8" showDropDown="0" showInputMessage="0" showErrorMessage="0" allowBlank="1" type="list">
      <formula1>"Conclusion sous la fourchette demandée — attendu,Conclusion dans la fourchette demandée,Conclusion au-dessus — à revoir"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2026-08-05T01:04:08Z</dcterms:created>
  <dcterms:modified xmlns:dcterms="http://purl.org/dc/terms/" xmlns:xsi="http://www.w3.org/2001/XMLSchema-instance" xsi:type="dcterms:W3CDTF">2026-08-05T01:04:08Z</dcterms:modified>
</cp:coreProperties>
</file>