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Données" sheetId="2" state="visible" r:id="rId2"/>
    <sheet xmlns:r="http://schemas.openxmlformats.org/officeDocument/2006/relationships" name="Analyse" sheetId="3" state="visible" r:id="rId3"/>
    <sheet xmlns:r="http://schemas.openxmlformats.org/officeDocument/2006/relationships" name="Bordereau" sheetId="4" state="visible" r:id="rId4"/>
    <sheet xmlns:r="http://schemas.openxmlformats.org/officeDocument/2006/relationships"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00%"/>
    <numFmt numFmtId="165" formatCode="#,##0&quot; $&quot;"/>
    <numFmt numFmtId="166" formatCode="0.00&quot; $/pi²&quot;"/>
    <numFmt numFmtId="167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color rgb="00FFFFFF"/>
      <sz val="11"/>
    </font>
    <font>
      <name val="Calibri"/>
      <b val="1"/>
      <color rgb="00FFFFFF"/>
      <sz val="11"/>
    </font>
    <font>
      <name val="Calibri"/>
      <b val="1"/>
      <color rgb="00003E7E"/>
      <sz val="11"/>
    </font>
    <font>
      <name val="Calibri"/>
      <color rgb="00333333"/>
      <sz val="10"/>
    </font>
    <font>
      <name val="Calibri"/>
      <i val="1"/>
      <color rgb="009A8A2E"/>
      <sz val="9"/>
    </font>
    <font>
      <name val="Calibri"/>
      <i val="1"/>
      <color rgb="0058595B"/>
      <sz val="8.5"/>
    </font>
    <font>
      <name val="Calibri"/>
      <b val="1"/>
      <color rgb="00FFFFFF"/>
      <sz val="10"/>
    </font>
    <font>
      <name val="Calibri"/>
      <b val="1"/>
      <color rgb="0058595B"/>
      <sz val="8.5"/>
    </font>
    <font>
      <name val="Calibri"/>
      <b val="1"/>
      <color rgb="00003E7E"/>
      <sz val="16"/>
    </font>
    <font>
      <name val="Calibri"/>
      <b val="1"/>
      <color rgb="00003E7E"/>
      <sz val="13"/>
    </font>
  </fonts>
  <fills count="10">
    <fill>
      <patternFill/>
    </fill>
    <fill>
      <patternFill patternType="gray125"/>
    </fill>
    <fill>
      <patternFill patternType="solid">
        <fgColor rgb="00003E7E"/>
      </patternFill>
    </fill>
    <fill>
      <patternFill patternType="solid">
        <fgColor rgb="00C6A300"/>
      </patternFill>
    </fill>
    <fill>
      <patternFill patternType="solid">
        <fgColor rgb="000066B3"/>
      </patternFill>
    </fill>
    <fill>
      <patternFill patternType="solid">
        <fgColor rgb="00FFF2CC"/>
      </patternFill>
    </fill>
    <fill>
      <patternFill patternType="solid">
        <fgColor rgb="00DCE6F1"/>
      </patternFill>
    </fill>
    <fill>
      <patternFill patternType="solid">
        <fgColor rgb="00F2F2F2"/>
      </patternFill>
    </fill>
    <fill>
      <patternFill patternType="solid">
        <fgColor rgb="00F0F4F8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B7C4D1"/>
      </left>
      <right style="thin">
        <color rgb="00B7C4D1"/>
      </right>
      <top style="thin">
        <color rgb="00B7C4D1"/>
      </top>
      <bottom style="thin">
        <color rgb="00B7C4D1"/>
      </bottom>
    </border>
    <border>
      <left style="medium">
        <color rgb="00003E7E"/>
      </left>
      <right style="medium">
        <color rgb="00003E7E"/>
      </right>
      <top style="medium">
        <color rgb="00003E7E"/>
      </top>
      <bottom style="medium">
        <color rgb="00003E7E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0" fillId="3" borderId="0" pivotButton="0" quotePrefix="0" xfId="0"/>
    <xf numFmtId="0" fontId="3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4" fillId="0" borderId="0" applyAlignment="1" pivotButton="0" quotePrefix="0" xfId="0">
      <alignment vertical="top" wrapText="1"/>
    </xf>
    <xf numFmtId="0" fontId="5" fillId="5" borderId="1" applyAlignment="1" pivotButton="0" quotePrefix="0" xfId="0">
      <alignment vertical="top" wrapText="1"/>
    </xf>
    <xf numFmtId="1" fontId="5" fillId="5" borderId="1" applyAlignment="1" pivotButton="0" quotePrefix="0" xfId="0">
      <alignment vertical="top" wrapText="1"/>
    </xf>
    <xf numFmtId="0" fontId="6" fillId="5" borderId="1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0" fillId="6" borderId="1" pivotButton="0" quotePrefix="0" xfId="0"/>
    <xf numFmtId="0" fontId="5" fillId="0" borderId="0" pivotButton="0" quotePrefix="0" xfId="0"/>
    <xf numFmtId="0" fontId="0" fillId="5" borderId="1" pivotButton="0" quotePrefix="0" xfId="0"/>
    <xf numFmtId="0" fontId="0" fillId="7" borderId="1" pivotButton="0" quotePrefix="0" xfId="0"/>
    <xf numFmtId="0" fontId="8" fillId="2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/>
    </xf>
    <xf numFmtId="3" fontId="5" fillId="6" borderId="1" applyAlignment="1" pivotButton="0" quotePrefix="0" xfId="0">
      <alignment horizontal="center" vertical="center"/>
    </xf>
    <xf numFmtId="3" fontId="5" fillId="7" borderId="1" applyAlignment="1" pivotButton="0" quotePrefix="0" xfId="0">
      <alignment horizontal="center" vertical="center"/>
    </xf>
    <xf numFmtId="9" fontId="5" fillId="6" borderId="1" applyAlignment="1" pivotButton="0" quotePrefix="0" xfId="0">
      <alignment horizontal="center" vertical="center"/>
    </xf>
    <xf numFmtId="4" fontId="5" fillId="6" borderId="1" applyAlignment="1" pivotButton="0" quotePrefix="0" xfId="0">
      <alignment horizontal="center" vertical="center"/>
    </xf>
    <xf numFmtId="10" fontId="5" fillId="6" borderId="1" applyAlignment="1" pivotButton="0" quotePrefix="0" xfId="0">
      <alignment horizontal="center" vertical="center"/>
    </xf>
    <xf numFmtId="1" fontId="5" fillId="6" borderId="1" applyAlignment="1" pivotButton="0" quotePrefix="0" xfId="0">
      <alignment horizontal="center" vertical="center"/>
    </xf>
    <xf numFmtId="164" fontId="5" fillId="6" borderId="1" applyAlignment="1" pivotButton="0" quotePrefix="0" xfId="0">
      <alignment horizontal="center" vertical="center"/>
    </xf>
    <xf numFmtId="0" fontId="0" fillId="0" borderId="1" pivotButton="0" quotePrefix="0" xfId="0"/>
    <xf numFmtId="0" fontId="8" fillId="4" borderId="0" pivotButton="0" quotePrefix="0" xfId="0"/>
    <xf numFmtId="0" fontId="5" fillId="8" borderId="1" applyAlignment="1" pivotButton="0" quotePrefix="0" xfId="0">
      <alignment vertical="top" wrapText="1"/>
    </xf>
    <xf numFmtId="165" fontId="5" fillId="7" borderId="1" applyAlignment="1" pivotButton="0" quotePrefix="0" xfId="0">
      <alignment horizontal="center" vertical="center"/>
    </xf>
    <xf numFmtId="0" fontId="4" fillId="8" borderId="1" applyAlignment="1" pivotButton="0" quotePrefix="0" xfId="0">
      <alignment vertical="top" wrapText="1"/>
    </xf>
    <xf numFmtId="165" fontId="5" fillId="5" borderId="1" applyAlignment="1" pivotButton="0" quotePrefix="0" xfId="0">
      <alignment vertical="top" wrapText="1"/>
    </xf>
    <xf numFmtId="10" fontId="5" fillId="5" borderId="1" applyAlignment="1" pivotButton="0" quotePrefix="0" xfId="0">
      <alignment vertical="top" wrapText="1"/>
    </xf>
    <xf numFmtId="0" fontId="0" fillId="4" borderId="1" pivotButton="0" quotePrefix="0" xfId="0"/>
    <xf numFmtId="0" fontId="9" fillId="8" borderId="2" applyAlignment="1" pivotButton="0" quotePrefix="0" xfId="0">
      <alignment horizontal="center" vertical="center" wrapText="1"/>
    </xf>
    <xf numFmtId="165" fontId="10" fillId="9" borderId="2" applyAlignment="1" pivotButton="0" quotePrefix="0" xfId="0">
      <alignment horizontal="center" vertical="center"/>
    </xf>
    <xf numFmtId="165" fontId="10" fillId="5" borderId="2" applyAlignment="1" pivotButton="0" quotePrefix="0" xfId="0">
      <alignment horizontal="center" vertical="center"/>
    </xf>
    <xf numFmtId="166" fontId="10" fillId="5" borderId="2" applyAlignment="1" pivotButton="0" quotePrefix="0" xfId="0">
      <alignment horizontal="center" vertical="center"/>
    </xf>
    <xf numFmtId="167" fontId="10" fillId="5" borderId="2" applyAlignment="1" pivotButton="0" quotePrefix="0" xfId="0">
      <alignment horizontal="center" vertical="center"/>
    </xf>
    <xf numFmtId="0" fontId="11" fillId="0" borderId="0" pivotButton="0" quotePrefix="0" xfId="0"/>
    <xf numFmtId="0" fontId="11" fillId="5" borderId="1" applyAlignment="1" pivotButton="0" quotePrefix="0" xfId="0">
      <alignment horizontal="center" vertical="center"/>
    </xf>
    <xf numFmtId="166" fontId="5" fillId="5" borderId="1" applyAlignment="1" pivotButton="0" quotePrefix="0" xfId="0">
      <alignment vertical="top" wrapText="1"/>
    </xf>
    <xf numFmtId="0" fontId="7" fillId="7" borderId="1" pivotButton="0" quotePrefix="0" xfId="0"/>
    <xf numFmtId="3" fontId="7" fillId="7" borderId="1" pivotButton="0" quotePrefix="0" xfId="0"/>
  </cellXfs>
  <cellStyles count="1">
    <cellStyle name="Normal" xfId="0" builtinId="0" hidden="0"/>
  </cellStyles>
  <dxfs count="3"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du coût de remplacement neuf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'Dashboard'!$I$18:$I$20</f>
            </numRef>
          </cat>
          <val>
            <numRef>
              <f>'Dashboard'!$J$18:$J$20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17</row>
      <rowOff>0</rowOff>
    </from>
    <ext cx="3420000" cy="2376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0" customWidth="1" min="2" max="2"/>
    <col width="3" customWidth="1" min="3" max="3"/>
    <col width="46" customWidth="1" min="4" max="4"/>
    <col width="18" customWidth="1" min="5" max="5"/>
    <col width="18" customWidth="1" min="6" max="6"/>
    <col width="18" customWidth="1" min="7" max="7"/>
  </cols>
  <sheetData>
    <row r="1" ht="30" customHeight="1">
      <c r="A1" s="1" t="n"/>
      <c r="B1" s="2" t="inlineStr">
        <is>
          <t>IMM1033-20 — Travail pratique 2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Bordereau de coût de remplacement neuf — quadruplex locatif à Gatineau · UQO · Simon-Pierre Boucher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5" ht="20" customHeight="1">
      <c r="B5" s="5" t="inlineStr">
        <is>
          <t>Identification et personnalisation</t>
        </is>
      </c>
      <c r="C5" s="6" t="n"/>
      <c r="D5" s="6" t="n"/>
      <c r="E5" s="6" t="n"/>
      <c r="F5" s="6" t="n"/>
      <c r="G5" s="6" t="n"/>
    </row>
    <row r="7">
      <c r="B7" s="7" t="inlineStr">
        <is>
          <t>Nom, prénom</t>
        </is>
      </c>
      <c r="D7" s="8" t="n"/>
    </row>
    <row r="8">
      <c r="B8" s="7" t="inlineStr">
        <is>
          <t>Code permanent</t>
        </is>
      </c>
      <c r="D8" s="8" t="n"/>
    </row>
    <row r="9">
      <c r="B9" s="7" t="inlineStr">
        <is>
          <t>B = DERNIER chiffre de votre code permanent (0 à 9)</t>
        </is>
      </c>
      <c r="D9" s="9" t="n"/>
    </row>
    <row r="10">
      <c r="B10" s="7" t="inlineStr">
        <is>
          <t>Outils d'IA utilisés (déclaration obligatoire)</t>
        </is>
      </c>
      <c r="D10" s="10" t="inlineStr">
        <is>
          <t>ex. : chatbot du cours (thèmes des questions posées), aucun, etc.</t>
        </is>
      </c>
    </row>
    <row r="11">
      <c r="B11" s="11" t="inlineStr">
        <is>
          <t>La charpente = 118 000 + 400 × B : elle se met à jour automatiquement dans le Bordereau.</t>
        </is>
      </c>
    </row>
    <row r="13" ht="20" customHeight="1">
      <c r="B13" s="5" t="inlineStr">
        <is>
          <t>Mode d'emploi du classeur</t>
        </is>
      </c>
      <c r="C13" s="6" t="n"/>
      <c r="D13" s="6" t="n"/>
      <c r="E13" s="6" t="n"/>
      <c r="F13" s="6" t="n"/>
      <c r="G13" s="6" t="n"/>
    </row>
    <row r="14">
      <c r="B14" s="12" t="inlineStr">
        <is>
          <t>1. Lisez l'énoncé PDF, puis inscrivez B ci-dessus AVANT tout calcul.</t>
        </is>
      </c>
    </row>
    <row r="15">
      <c r="B15" s="12" t="inlineStr">
        <is>
          <t>2. Onglet Données : composantes, paramètres réglementaires et financiers réels. NE RIEN MODIFIER.</t>
        </is>
      </c>
    </row>
    <row r="16">
      <c r="B16" s="12" t="inlineStr">
        <is>
          <t>3. Onglet Bordereau : questions 2 à 8 — bordereau entièrement chaîné par formules.</t>
        </is>
      </c>
    </row>
    <row r="17">
      <c r="B17" s="12" t="inlineStr">
        <is>
          <t>4. Onglet Analyse : questions 1, 4b, 7b et 8b (justifications).</t>
        </is>
      </c>
    </row>
    <row r="18">
      <c r="B18" s="12" t="inlineStr">
        <is>
          <t>5. Onglet Dashboard : questions 9 et 10 — validation $/pi², KPI, verdict, note au promoteur.</t>
        </is>
      </c>
    </row>
    <row r="19">
      <c r="B19" s="12" t="inlineStr">
        <is>
          <t>6. Remise Moodle : ce fichier renommé TP2_VotreCodePermanent.xlsx.</t>
        </is>
      </c>
    </row>
    <row r="21" ht="20" customHeight="1">
      <c r="B21" s="5" t="inlineStr">
        <is>
          <t>Légende des couleurs</t>
        </is>
      </c>
      <c r="C21" s="6" t="n"/>
      <c r="D21" s="6" t="n"/>
      <c r="E21" s="6" t="n"/>
      <c r="F21" s="6" t="n"/>
      <c r="G21" s="6" t="n"/>
    </row>
    <row r="23">
      <c r="B23" s="13" t="n"/>
      <c r="C23" s="14" t="inlineStr">
        <is>
          <t>Données fournies (ne pas modifier)</t>
        </is>
      </c>
    </row>
    <row r="24">
      <c r="B24" s="15" t="n"/>
      <c r="C24" s="14" t="inlineStr">
        <is>
          <t>Cellule de réponse (à compléter)</t>
        </is>
      </c>
    </row>
    <row r="25">
      <c r="B25" s="16" t="n"/>
      <c r="C25" s="14" t="inlineStr">
        <is>
          <t>Calcul automatique (ne pas toucher)</t>
        </is>
      </c>
    </row>
  </sheetData>
  <mergeCells count="15">
    <mergeCell ref="B2:G2"/>
    <mergeCell ref="B16:G16"/>
    <mergeCell ref="B19:G19"/>
    <mergeCell ref="B21:G21"/>
    <mergeCell ref="B5:G5"/>
    <mergeCell ref="B14:G14"/>
    <mergeCell ref="B17:G17"/>
    <mergeCell ref="B1:G1"/>
    <mergeCell ref="B18:G18"/>
    <mergeCell ref="B13:G13"/>
    <mergeCell ref="D7:F7"/>
    <mergeCell ref="D8:F8"/>
    <mergeCell ref="B15:G15"/>
    <mergeCell ref="B11:G11"/>
    <mergeCell ref="D10:F10"/>
  </mergeCells>
  <dataValidations count="1">
    <dataValidation sqref="D9" showDropDown="0" showInputMessage="0" showErrorMessage="1" allowBlank="1" errorTitle="Valeur invalide" error="B doit être un chiffre entier entre 0 et 9." type="whole" operator="between">
      <formula1>0</formula1>
      <formula2>9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.5" customWidth="1" min="1" max="1"/>
    <col width="48" customWidth="1" min="2" max="2"/>
    <col width="16" customWidth="1" min="3" max="3"/>
    <col width="8" customWidth="1" min="4" max="4"/>
  </cols>
  <sheetData>
    <row r="1" ht="30" customHeight="1">
      <c r="A1" s="1" t="n"/>
      <c r="B1" s="2" t="inlineStr">
        <is>
          <t>Données du projet</t>
        </is>
      </c>
      <c r="C1" s="1" t="n"/>
      <c r="D1" s="1" t="n"/>
      <c r="E1" s="1" t="n"/>
    </row>
    <row r="2" ht="18" customHeight="1">
      <c r="A2" s="1" t="n"/>
      <c r="B2" s="3" t="inlineStr">
        <is>
          <t>Paramètres réels consultés le 4 août 2026 (permis Gatineau, GCR, préférentiel, Altus, TPS/TVQ) · NE PAS MODIFIER</t>
        </is>
      </c>
      <c r="C2" s="1" t="n"/>
      <c r="D2" s="1" t="n"/>
      <c r="E2" s="1" t="n"/>
    </row>
    <row r="3" ht="4" customHeight="1">
      <c r="A3" s="4" t="n"/>
      <c r="B3" s="4" t="n"/>
      <c r="C3" s="4" t="n"/>
      <c r="D3" s="4" t="n"/>
      <c r="E3" s="4" t="n"/>
    </row>
    <row r="5" ht="20" customHeight="1">
      <c r="B5" s="5" t="inlineStr">
        <is>
          <t>Projet et composantes (tableau 1 de l'énoncé)</t>
        </is>
      </c>
      <c r="C5" s="6" t="n"/>
    </row>
    <row r="6">
      <c r="B6" s="17" t="inlineStr">
        <is>
          <t>Paramètre</t>
        </is>
      </c>
      <c r="C6" s="17" t="inlineStr">
        <is>
          <t>Valeur</t>
        </is>
      </c>
    </row>
    <row r="7">
      <c r="B7" s="18" t="inlineStr">
        <is>
          <t>Superficie brute de plancher (pi²)</t>
        </is>
      </c>
      <c r="C7" s="19" t="n">
        <v>4800</v>
      </c>
    </row>
    <row r="8">
      <c r="B8" s="18" t="inlineStr">
        <is>
          <t>Nombre de logements</t>
        </is>
      </c>
      <c r="C8" s="19" t="n">
        <v>4</v>
      </c>
    </row>
    <row r="9">
      <c r="B9" s="18" t="inlineStr">
        <is>
          <t>Excavation et fondations ($)</t>
        </is>
      </c>
      <c r="C9" s="19" t="n">
        <v>84000</v>
      </c>
    </row>
    <row r="10">
      <c r="B10" s="18" t="inlineStr">
        <is>
          <t>Charpente et structure ($) — automatique</t>
        </is>
      </c>
      <c r="C10" s="20">
        <f>IF(Accueil!D9="","Inscrire B dans Accueil",118000+400*Accueil!D9)</f>
        <v/>
      </c>
    </row>
    <row r="11">
      <c r="B11" s="18" t="inlineStr">
        <is>
          <t>Enveloppe ($)</t>
        </is>
      </c>
      <c r="C11" s="19" t="n">
        <v>112000</v>
      </c>
    </row>
    <row r="12">
      <c r="B12" s="18" t="inlineStr">
        <is>
          <t>Plomberie et chauffage ($)</t>
        </is>
      </c>
      <c r="C12" s="19" t="n">
        <v>82000</v>
      </c>
    </row>
    <row r="13">
      <c r="B13" s="18" t="inlineStr">
        <is>
          <t>Électricité ($)</t>
        </is>
      </c>
      <c r="C13" s="19" t="n">
        <v>72000</v>
      </c>
    </row>
    <row r="14">
      <c r="B14" s="18" t="inlineStr">
        <is>
          <t>Finition intérieure ($)</t>
        </is>
      </c>
      <c r="C14" s="19" t="n">
        <v>182000</v>
      </c>
    </row>
    <row r="15">
      <c r="B15" s="18" t="inlineStr">
        <is>
          <t>Aménagement extérieur ($)</t>
        </is>
      </c>
      <c r="C15" s="19" t="n">
        <v>32000</v>
      </c>
    </row>
    <row r="16">
      <c r="B16" s="18" t="inlineStr">
        <is>
          <t>Contingences (% des directs)</t>
        </is>
      </c>
      <c r="C16" s="21" t="n">
        <v>0.05</v>
      </c>
    </row>
    <row r="18" ht="20" customHeight="1">
      <c r="B18" s="5" t="inlineStr">
        <is>
          <t>Paramètres réglementaires et financiers (tableau 2 — réels)</t>
        </is>
      </c>
      <c r="C18" s="6" t="n"/>
    </row>
    <row r="19">
      <c r="B19" s="17" t="inlineStr">
        <is>
          <t>Paramètre</t>
        </is>
      </c>
      <c r="C19" s="17" t="inlineStr">
        <is>
          <t>Valeur</t>
        </is>
      </c>
    </row>
    <row r="20">
      <c r="B20" s="18" t="inlineStr">
        <is>
          <t>Permis : tarif par 1 000 $ de travaux ($)</t>
        </is>
      </c>
      <c r="C20" s="22" t="n">
        <v>4.7</v>
      </c>
    </row>
    <row r="21">
      <c r="B21" s="18" t="inlineStr">
        <is>
          <t>Permis : minimum par logement ($)</t>
        </is>
      </c>
      <c r="C21" s="22" t="n">
        <v>335</v>
      </c>
    </row>
    <row r="22">
      <c r="B22" s="18" t="inlineStr">
        <is>
          <t>GCR : prime par unité, classe 1 cote A ($)</t>
        </is>
      </c>
      <c r="C22" s="22" t="n">
        <v>2656.68</v>
      </c>
    </row>
    <row r="23">
      <c r="B23" s="18" t="inlineStr">
        <is>
          <t>Honoraires professionnels (% des directs)</t>
        </is>
      </c>
      <c r="C23" s="21" t="n">
        <v>0.04</v>
      </c>
    </row>
    <row r="24">
      <c r="B24" s="18" t="inlineStr">
        <is>
          <t>Assurance chantier ($)</t>
        </is>
      </c>
      <c r="C24" s="22" t="n">
        <v>7800</v>
      </c>
    </row>
    <row r="25">
      <c r="B25" s="18" t="inlineStr">
        <is>
          <t>Frais juridiques et administration ($)</t>
        </is>
      </c>
      <c r="C25" s="22" t="n">
        <v>5600</v>
      </c>
    </row>
    <row r="26">
      <c r="B26" s="18" t="inlineStr">
        <is>
          <t>Taux préférentiel (2026-07-31)</t>
        </is>
      </c>
      <c r="C26" s="23" t="n">
        <v>0.0445</v>
      </c>
    </row>
    <row r="27">
      <c r="B27" s="18" t="inlineStr">
        <is>
          <t>Prime du prêt construction</t>
        </is>
      </c>
      <c r="C27" s="23" t="n">
        <v>0.0205</v>
      </c>
    </row>
    <row r="28">
      <c r="B28" s="18" t="inlineStr">
        <is>
          <t>Durée du chantier (mois)</t>
        </is>
      </c>
      <c r="C28" s="24" t="n">
        <v>12</v>
      </c>
    </row>
    <row r="29">
      <c r="B29" s="18" t="inlineStr">
        <is>
          <t>Profit entrepreneurial (% de directs + indirects)</t>
        </is>
      </c>
      <c r="C29" s="21" t="n">
        <v>0.11</v>
      </c>
    </row>
    <row r="30">
      <c r="B30" s="18" t="inlineStr">
        <is>
          <t>TPS</t>
        </is>
      </c>
      <c r="C30" s="21" t="n">
        <v>0.05</v>
      </c>
    </row>
    <row r="31">
      <c r="B31" s="18" t="inlineStr">
        <is>
          <t>TVQ</t>
        </is>
      </c>
      <c r="C31" s="25" t="n">
        <v>0.09975000000000001</v>
      </c>
    </row>
    <row r="32">
      <c r="B32" s="18" t="inlineStr">
        <is>
          <t>Altus 2026 — borne basse ($/pi²)</t>
        </is>
      </c>
      <c r="C32" s="22" t="n">
        <v>180</v>
      </c>
    </row>
    <row r="33">
      <c r="B33" s="18" t="inlineStr">
        <is>
          <t>Altus 2026 — borne haute ($/pi²)</t>
        </is>
      </c>
      <c r="C33" s="22" t="n">
        <v>330</v>
      </c>
    </row>
    <row r="34">
      <c r="B34" s="18" t="inlineStr">
        <is>
          <t>Altus 2025 unifamiliale production — basse ($/pi²)</t>
        </is>
      </c>
      <c r="C34" s="22" t="n">
        <v>140</v>
      </c>
    </row>
    <row r="35">
      <c r="B35" s="18" t="inlineStr">
        <is>
          <t>Altus 2025 unifamiliale production — haute ($/pi²)</t>
        </is>
      </c>
      <c r="C35" s="22" t="n">
        <v>225</v>
      </c>
    </row>
  </sheetData>
  <mergeCells count="4">
    <mergeCell ref="B18:C18"/>
    <mergeCell ref="B5:C5"/>
    <mergeCell ref="B1:D1"/>
    <mergeCell ref="B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34" customWidth="1" min="2" max="2"/>
    <col width="32" customWidth="1" min="3" max="3"/>
    <col width="32" customWidth="1" min="4" max="4"/>
    <col width="12" customWidth="1" min="5" max="5"/>
  </cols>
  <sheetData>
    <row r="1" ht="30" customHeight="1">
      <c r="A1" s="1" t="n"/>
      <c r="B1" s="2" t="inlineStr">
        <is>
          <t>Analyse — Questions 1, 4b, 7b et 8b</t>
        </is>
      </c>
      <c r="C1" s="1" t="n"/>
      <c r="D1" s="1" t="n"/>
      <c r="E1" s="1" t="n"/>
      <c r="F1" s="1" t="n"/>
    </row>
    <row r="2" ht="18" customHeight="1">
      <c r="A2" s="1" t="n"/>
      <c r="B2" s="3" t="inlineStr">
        <is>
          <t>Justifications ancrées dans le dossier.</t>
        </is>
      </c>
      <c r="C2" s="1" t="n"/>
      <c r="D2" s="1" t="n"/>
      <c r="E2" s="1" t="n"/>
      <c r="F2" s="1" t="n"/>
    </row>
    <row r="3" ht="4" customHeight="1">
      <c r="A3" s="4" t="n"/>
      <c r="B3" s="4" t="n"/>
      <c r="C3" s="4" t="n"/>
      <c r="D3" s="4" t="n"/>
      <c r="E3" s="4" t="n"/>
      <c r="F3" s="4" t="n"/>
    </row>
    <row r="4" ht="20" customHeight="1">
      <c r="B4" s="5" t="inlineStr">
        <is>
          <t>Question 1 — Reproduction vs remplacement (C5)</t>
        </is>
      </c>
      <c r="C4" s="6" t="n"/>
      <c r="D4" s="6" t="n"/>
      <c r="E4" s="6" t="n"/>
    </row>
    <row r="5">
      <c r="C5" s="10" t="inlineStr">
        <is>
          <t>Sens de la distinction pour un projet neuf; quand la reproduction redevient-elle pertinente? (4-6 lignes)…</t>
        </is>
      </c>
      <c r="D5" s="26" t="n"/>
    </row>
    <row r="6">
      <c r="C6" s="26" t="n"/>
      <c r="D6" s="26" t="n"/>
    </row>
    <row r="7">
      <c r="C7" s="26" t="n"/>
      <c r="D7" s="26" t="n"/>
    </row>
    <row r="8" ht="20" customHeight="1">
      <c r="B8" s="5" t="inlineStr">
        <is>
          <t>Question 4b — Lecture incitative de la grille GCR (C9)</t>
        </is>
      </c>
      <c r="C8" s="6" t="n"/>
      <c r="D8" s="6" t="n"/>
      <c r="E8" s="6" t="n"/>
    </row>
    <row r="9">
      <c r="C9" s="10" t="inlineStr">
        <is>
          <t>Que veut encourager la tarification par cote (AA 2 172,68 $ → D-N 4 076,68 $)? Lien avec le risque du plan de garantie (2-4 lignes)…</t>
        </is>
      </c>
      <c r="D9" s="26" t="n"/>
    </row>
    <row r="10">
      <c r="C10" s="26" t="n"/>
      <c r="D10" s="26" t="n"/>
    </row>
    <row r="11">
      <c r="C11" s="26" t="n"/>
      <c r="D11" s="26" t="n"/>
    </row>
    <row r="12" ht="20" customHeight="1">
      <c r="B12" s="5" t="inlineStr">
        <is>
          <t>Question 7b — Convention du profit (C13)</t>
        </is>
      </c>
      <c r="C12" s="6" t="n"/>
      <c r="D12" s="6" t="n"/>
      <c r="E12" s="6" t="n"/>
    </row>
    <row r="13">
      <c r="C13" s="10" t="inlineStr">
        <is>
          <t>Écart chiffré entre profit sur (directs+indirects) et sur directs seulement; pourquoi énoncer sa convention (3-4 lignes)…</t>
        </is>
      </c>
      <c r="D13" s="26" t="n"/>
    </row>
    <row r="14">
      <c r="C14" s="26" t="n"/>
      <c r="D14" s="26" t="n"/>
    </row>
    <row r="15">
      <c r="C15" s="26" t="n"/>
      <c r="D15" s="26" t="n"/>
    </row>
    <row r="16" ht="20" customHeight="1">
      <c r="B16" s="5" t="inlineStr">
        <is>
          <t>Question 8b — Exclusion des taxes pour un locatif (C17)</t>
        </is>
      </c>
      <c r="C16" s="6" t="n"/>
      <c r="D16" s="6" t="n"/>
      <c r="E16" s="6" t="n"/>
    </row>
    <row r="17">
      <c r="C17" s="10" t="inlineStr">
        <is>
          <t>Pourquoi la convention du cours exclut TPS/TVQ du coût de remplacement d'un immeuble locatif (3-5 lignes)…</t>
        </is>
      </c>
      <c r="D17" s="26" t="n"/>
    </row>
    <row r="18">
      <c r="C18" s="26" t="n"/>
      <c r="D18" s="26" t="n"/>
    </row>
    <row r="19">
      <c r="C19" s="26" t="n"/>
      <c r="D19" s="26" t="n"/>
    </row>
  </sheetData>
  <mergeCells count="10">
    <mergeCell ref="B1:E1"/>
    <mergeCell ref="B8:E8"/>
    <mergeCell ref="C5:D7"/>
    <mergeCell ref="B4:E4"/>
    <mergeCell ref="B12:E12"/>
    <mergeCell ref="C9:D11"/>
    <mergeCell ref="B16:E16"/>
    <mergeCell ref="B2:E2"/>
    <mergeCell ref="C13:D15"/>
    <mergeCell ref="C17:D1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.5" customWidth="1" min="1" max="1"/>
    <col width="52" customWidth="1" min="2" max="2"/>
    <col width="17" customWidth="1" min="3" max="3"/>
    <col width="40" customWidth="1" min="4" max="4"/>
    <col width="8" customWidth="1" min="5" max="5"/>
  </cols>
  <sheetData>
    <row r="1" ht="30" customHeight="1">
      <c r="A1" s="1" t="n"/>
      <c r="B1" s="2" t="inlineStr">
        <is>
          <t>Bordereau de coût de remplacement neuf — Questions 2 à 8</t>
        </is>
      </c>
      <c r="C1" s="1" t="n"/>
      <c r="D1" s="1" t="n"/>
      <c r="E1" s="1" t="n"/>
      <c r="F1" s="1" t="n"/>
    </row>
    <row r="2" ht="18" customHeight="1">
      <c r="A2" s="1" t="n"/>
      <c r="B2" s="3" t="inlineStr">
        <is>
          <t>Chaîne complète : directs → indirects → profit → total → taxes (informatif). Tout par formule.</t>
        </is>
      </c>
      <c r="C2" s="1" t="n"/>
      <c r="D2" s="1" t="n"/>
      <c r="E2" s="1" t="n"/>
      <c r="F2" s="1" t="n"/>
    </row>
    <row r="3" ht="4" customHeight="1">
      <c r="A3" s="4" t="n"/>
      <c r="B3" s="4" t="n"/>
      <c r="C3" s="4" t="n"/>
      <c r="D3" s="4" t="n"/>
      <c r="E3" s="4" t="n"/>
      <c r="F3" s="4" t="n"/>
    </row>
    <row r="6" ht="18" customHeight="1">
      <c r="B6" s="27" t="inlineStr">
        <is>
          <t>Question 2 — Coûts directs (lignes 7 à 16)</t>
        </is>
      </c>
      <c r="C6" s="6" t="n"/>
      <c r="D6" s="6" t="n"/>
      <c r="E6" s="6" t="n"/>
    </row>
    <row r="7">
      <c r="B7" s="28" t="inlineStr">
        <is>
          <t>Excavation et fondations</t>
        </is>
      </c>
      <c r="C7" s="29">
        <f>Données!C9</f>
        <v/>
      </c>
    </row>
    <row r="8">
      <c r="B8" s="28" t="inlineStr">
        <is>
          <t>Charpente et structure (personnalisée)</t>
        </is>
      </c>
      <c r="C8" s="29">
        <f>Données!C10</f>
        <v/>
      </c>
    </row>
    <row r="9">
      <c r="B9" s="28" t="inlineStr">
        <is>
          <t>Enveloppe</t>
        </is>
      </c>
      <c r="C9" s="29">
        <f>Données!C11</f>
        <v/>
      </c>
    </row>
    <row r="10">
      <c r="B10" s="28" t="inlineStr">
        <is>
          <t>Plomberie et chauffage</t>
        </is>
      </c>
      <c r="C10" s="29">
        <f>Données!C12</f>
        <v/>
      </c>
    </row>
    <row r="11">
      <c r="B11" s="28" t="inlineStr">
        <is>
          <t>Électricité</t>
        </is>
      </c>
      <c r="C11" s="29">
        <f>Données!C13</f>
        <v/>
      </c>
    </row>
    <row r="12">
      <c r="B12" s="28" t="inlineStr">
        <is>
          <t>Finition intérieure</t>
        </is>
      </c>
      <c r="C12" s="29">
        <f>Données!C14</f>
        <v/>
      </c>
    </row>
    <row r="13">
      <c r="B13" s="28" t="inlineStr">
        <is>
          <t>Aménagement extérieur</t>
        </is>
      </c>
      <c r="C13" s="29">
        <f>Données!C15</f>
        <v/>
      </c>
    </row>
    <row r="14">
      <c r="B14" s="30" t="inlineStr">
        <is>
          <t>a) SOUS-TOTAL DES COÛTS DIRECTS</t>
        </is>
      </c>
      <c r="C14" s="31" t="n"/>
      <c r="D14" s="11" t="inlineStr">
        <is>
          <t>Formule : =SOMME(C7:C13)</t>
        </is>
      </c>
    </row>
    <row r="15">
      <c r="B15" s="28" t="inlineStr">
        <is>
          <t>b) Contingences (5 % des directs)</t>
        </is>
      </c>
      <c r="C15" s="31" t="n"/>
      <c r="D15" s="11" t="inlineStr">
        <is>
          <t>Formule : =C14*Données!C16</t>
        </is>
      </c>
    </row>
    <row r="16">
      <c r="B16" s="30" t="inlineStr">
        <is>
          <t>c) DIRECTS + CONTINGENCES</t>
        </is>
      </c>
      <c r="C16" s="31" t="n"/>
    </row>
    <row r="18" ht="18" customHeight="1">
      <c r="B18" s="27" t="inlineStr">
        <is>
          <t>Questions 3 et 4 — Permis réel et GCR (lignes 19 et 20)</t>
        </is>
      </c>
      <c r="C18" s="6" t="n"/>
      <c r="D18" s="6" t="n"/>
      <c r="E18" s="6" t="n"/>
    </row>
    <row r="19">
      <c r="B19" s="28" t="inlineStr">
        <is>
          <t>Permis de construction (règl. 501-2005 : MAX du tarif et du minimum)</t>
        </is>
      </c>
      <c r="C19" s="31" t="n"/>
      <c r="D19" s="11" t="inlineStr">
        <is>
          <t>Formule : =MAX(Données!C20/1000*C16; Données!C21*Données!C8)</t>
        </is>
      </c>
    </row>
    <row r="20">
      <c r="B20" s="28" t="inlineStr">
        <is>
          <t>Prime GCR (4 unités × 2 656,68 $)</t>
        </is>
      </c>
      <c r="C20" s="31" t="n"/>
      <c r="D20" s="11" t="inlineStr">
        <is>
          <t>Formule : =Données!C8*Données!C22</t>
        </is>
      </c>
    </row>
    <row r="21" ht="18" customHeight="1">
      <c r="B21" s="27" t="inlineStr">
        <is>
          <t>Question 5 — Intérêts intercalaires (lignes 22 à 24)</t>
        </is>
      </c>
      <c r="C21" s="6" t="n"/>
      <c r="D21" s="6" t="n"/>
      <c r="E21" s="6" t="n"/>
    </row>
    <row r="22">
      <c r="B22" s="28" t="inlineStr">
        <is>
          <t>a) Taux i = préférentiel + prime</t>
        </is>
      </c>
      <c r="C22" s="32" t="n"/>
      <c r="D22" s="11" t="inlineStr">
        <is>
          <t>Formule : =Données!C26+Données!C27</t>
        </is>
      </c>
    </row>
    <row r="23">
      <c r="B23" s="28" t="inlineStr">
        <is>
          <t>b) Intérêts intercalaires I = (Dc+cont) × i × (12/12) × ½</t>
        </is>
      </c>
      <c r="C23" s="31" t="n"/>
      <c r="D23" s="11" t="inlineStr">
        <is>
          <t>Formule : =C16*C22*(Données!C28/12)*0.5</t>
        </is>
      </c>
    </row>
    <row r="24">
      <c r="C24" s="10" t="inlineStr">
        <is>
          <t>c) Pourquoi le facteur ½? (2-3 lignes)…</t>
        </is>
      </c>
      <c r="D24" s="26" t="n"/>
    </row>
    <row r="25" ht="18" customHeight="1">
      <c r="B25" s="27" t="inlineStr">
        <is>
          <t>Question 6 — Autres indirects et total (lignes 26 à 29)</t>
        </is>
      </c>
      <c r="C25" s="33" t="n"/>
      <c r="D25" s="33" t="n"/>
      <c r="E25" s="6" t="n"/>
    </row>
    <row r="26">
      <c r="B26" s="28" t="inlineStr">
        <is>
          <t>Honoraires professionnels (4 % des directs)</t>
        </is>
      </c>
      <c r="C26" s="31" t="n"/>
      <c r="D26" s="11" t="inlineStr">
        <is>
          <t>Formule : =C14*Données!C23</t>
        </is>
      </c>
    </row>
    <row r="27">
      <c r="B27" s="28" t="inlineStr">
        <is>
          <t>Assurance chantier — automatique</t>
        </is>
      </c>
      <c r="C27" s="29">
        <f>Données!C24</f>
        <v/>
      </c>
    </row>
    <row r="28">
      <c r="B28" s="28" t="inlineStr">
        <is>
          <t>Frais juridiques et administration — automatique</t>
        </is>
      </c>
      <c r="C28" s="29">
        <f>Données!C25</f>
        <v/>
      </c>
    </row>
    <row r="29">
      <c r="B29" s="30" t="inlineStr">
        <is>
          <t>TOTAL DES COÛTS INDIRECTS</t>
        </is>
      </c>
      <c r="C29" s="31" t="n"/>
      <c r="D29" s="11" t="inlineStr">
        <is>
          <t>permis+GCR+intercalaires+honoraires+assurance+juridique</t>
        </is>
      </c>
    </row>
    <row r="30" ht="18" customHeight="1">
      <c r="B30" s="27" t="inlineStr">
        <is>
          <t>Question 7 — Profit et coût total (lignes 31 à 33)</t>
        </is>
      </c>
      <c r="C30" s="6" t="n"/>
      <c r="D30" s="6" t="n"/>
      <c r="E30" s="6" t="n"/>
    </row>
    <row r="31">
      <c r="B31" s="28" t="inlineStr">
        <is>
          <t>Assiette du profit (directs + contingences + indirects)</t>
        </is>
      </c>
      <c r="C31" s="31" t="n"/>
    </row>
    <row r="32">
      <c r="B32" s="28" t="inlineStr">
        <is>
          <t>Profit entrepreneurial (11 %)</t>
        </is>
      </c>
      <c r="C32" s="31" t="n"/>
      <c r="D32" s="11" t="inlineStr">
        <is>
          <t>Formule : =C31*Données!C29</t>
        </is>
      </c>
    </row>
    <row r="33">
      <c r="B33" s="30" t="inlineStr">
        <is>
          <t>COÛT TOTAL DE REMPLACEMENT NEUF</t>
        </is>
      </c>
      <c r="C33" s="31" t="n"/>
    </row>
    <row r="34" ht="18" customHeight="1">
      <c r="B34" s="27" t="inlineStr">
        <is>
          <t>Question 8 — TPS / TVQ, à titre informatif (lignes 35 à 37)</t>
        </is>
      </c>
      <c r="C34" s="6" t="n"/>
      <c r="D34" s="6" t="n"/>
      <c r="E34" s="6" t="n"/>
    </row>
    <row r="35">
      <c r="B35" s="28" t="inlineStr">
        <is>
          <t>TPS (5 %)</t>
        </is>
      </c>
      <c r="C35" s="31" t="n"/>
      <c r="D35" s="11" t="inlineStr">
        <is>
          <t>Formule : =C33*Données!C30</t>
        </is>
      </c>
    </row>
    <row r="36">
      <c r="B36" s="28" t="inlineStr">
        <is>
          <t>TVQ (9,975 % — sur le montant AVANT TPS)</t>
        </is>
      </c>
      <c r="C36" s="31" t="n"/>
      <c r="D36" s="11" t="inlineStr">
        <is>
          <t>Formule : =C33*Données!C31</t>
        </is>
      </c>
    </row>
    <row r="37">
      <c r="B37" s="28" t="inlineStr">
        <is>
          <t>Total taxes incluses (informatif)</t>
        </is>
      </c>
      <c r="C37" s="31" t="n"/>
    </row>
  </sheetData>
  <mergeCells count="3">
    <mergeCell ref="C24:D25"/>
    <mergeCell ref="B1:E1"/>
    <mergeCell ref="B2:E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8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20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3" customWidth="1" min="8" max="8"/>
    <col width="14" customWidth="1" min="9" max="9"/>
    <col width="14" customWidth="1" min="10" max="10"/>
  </cols>
  <sheetData>
    <row r="1" ht="30" customHeight="1">
      <c r="A1" s="1" t="n"/>
      <c r="B1" s="2" t="inlineStr">
        <is>
          <t>Dashboard — Quadruplex locatif, Gatineau</t>
        </is>
      </c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3" t="inlineStr">
        <is>
          <t>Questions 9 et 10 : validation $/pi², KPI, verdict, note au promoteur.</t>
        </is>
      </c>
      <c r="C2" s="1" t="n"/>
      <c r="D2" s="1" t="n"/>
      <c r="E2" s="1" t="n"/>
      <c r="F2" s="1" t="n"/>
      <c r="G2" s="1" t="n"/>
      <c r="H2" s="1" t="n"/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4" ht="20" customHeight="1">
      <c r="B4" s="5" t="inlineStr">
        <is>
          <t>Indicateurs clés (B4:G6) — les 4 cellules jaunes attendent VOS formules</t>
        </is>
      </c>
      <c r="C4" s="6" t="n"/>
      <c r="D4" s="6" t="n"/>
      <c r="E4" s="6" t="n"/>
      <c r="F4" s="6" t="n"/>
      <c r="G4" s="6" t="n"/>
    </row>
    <row r="5" ht="26" customHeight="1">
      <c r="B5" s="34" t="inlineStr">
        <is>
          <t>Coûts directs + cont.</t>
        </is>
      </c>
      <c r="C5" s="34" t="inlineStr">
        <is>
          <t>Coût total neuf</t>
        </is>
      </c>
      <c r="D5" s="34" t="inlineStr">
        <is>
          <t>Total des indirects</t>
        </is>
      </c>
      <c r="E5" s="34" t="inlineStr">
        <is>
          <t>Profit</t>
        </is>
      </c>
      <c r="F5" s="34" t="inlineStr">
        <is>
          <t>Coût au pi²</t>
        </is>
      </c>
      <c r="G5" s="34" t="inlineStr">
        <is>
          <t>Part des indirects (%)</t>
        </is>
      </c>
    </row>
    <row r="6" ht="28" customHeight="1">
      <c r="B6" s="35">
        <f>IF(Bordereau!C16="","Bordereau à faire",Bordereau!C16)</f>
        <v/>
      </c>
      <c r="C6" s="35">
        <f>IF(Bordereau!C33="","Bordereau à faire",Bordereau!C33)</f>
        <v/>
      </c>
      <c r="D6" s="36" t="n"/>
      <c r="E6" s="36" t="n"/>
      <c r="F6" s="37" t="n"/>
      <c r="G6" s="38" t="n"/>
    </row>
    <row r="7">
      <c r="B7" s="11" t="inlineStr">
        <is>
          <t>Modèles fournis (KPI 1-2). Sources : Bordereau!C29 · C32 · C33/Données!C7 · C29/C33.</t>
        </is>
      </c>
    </row>
    <row r="8" ht="26" customHeight="1">
      <c r="B8" s="39" t="inlineStr">
        <is>
          <t>VERDICT (C8, liste) →</t>
        </is>
      </c>
      <c r="C8" s="40" t="n"/>
    </row>
    <row r="9" ht="20" customHeight="1">
      <c r="B9" s="5" t="inlineStr">
        <is>
          <t>Question 9 — Validation contre le marché (C10:C12, lecture C14)</t>
        </is>
      </c>
      <c r="C9" s="6" t="n"/>
      <c r="D9" s="6" t="n"/>
      <c r="E9" s="6" t="n"/>
      <c r="F9" s="6" t="n"/>
    </row>
    <row r="10">
      <c r="B10" s="28" t="inlineStr">
        <is>
          <t>Coût total au pi² (formule)</t>
        </is>
      </c>
      <c r="C10" s="41" t="n"/>
    </row>
    <row r="11">
      <c r="B11" s="28" t="inlineStr">
        <is>
          <t>Borne Altus 2026 applicable — basse ($/pi²)</t>
        </is>
      </c>
      <c r="C11" s="20">
        <f>Données!C32</f>
        <v/>
      </c>
    </row>
    <row r="12">
      <c r="B12" s="28" t="inlineStr">
        <is>
          <t>Borne Altus 2026 applicable — haute ($/pi²)</t>
        </is>
      </c>
      <c r="C12" s="20">
        <f>Données!C33</f>
        <v/>
      </c>
    </row>
    <row r="14">
      <c r="C14" s="10" t="inlineStr">
        <is>
          <t>Vraisemblance du $/pi² : pourquoi dépasser la fourchette « unifamiliale 2025 » peut être légitime; que faire si le résultat sort des deux fourchettes? (4-6 lignes)…</t>
        </is>
      </c>
      <c r="D14" s="26" t="n"/>
      <c r="E14" s="26" t="n"/>
      <c r="F14" s="26" t="n"/>
    </row>
    <row r="15">
      <c r="C15" s="26" t="n"/>
      <c r="D15" s="26" t="n"/>
      <c r="E15" s="26" t="n"/>
      <c r="F15" s="26" t="n"/>
    </row>
    <row r="16">
      <c r="C16" s="26" t="n"/>
      <c r="D16" s="26" t="n"/>
      <c r="E16" s="26" t="n"/>
      <c r="F16" s="26" t="n"/>
    </row>
    <row r="17">
      <c r="B17" s="11" t="inlineStr">
        <is>
          <t>Graphique 1 fourni (répartition). Graphique 2 (question 10c) : à créer à droite — votre $/pi² vs bornes Altus.</t>
        </is>
      </c>
    </row>
    <row r="18">
      <c r="I18" s="42" t="inlineStr">
        <is>
          <t>Directs + contingences</t>
        </is>
      </c>
      <c r="J18" s="43">
        <f>IFERROR(Bordereau!C16,0)</f>
        <v/>
      </c>
    </row>
    <row r="19">
      <c r="I19" s="42" t="inlineStr">
        <is>
          <t>Indirects</t>
        </is>
      </c>
      <c r="J19" s="43">
        <f>IFERROR(Bordereau!C29,0)</f>
        <v/>
      </c>
    </row>
    <row r="20">
      <c r="I20" s="42" t="inlineStr">
        <is>
          <t>Profit</t>
        </is>
      </c>
      <c r="J20" s="43">
        <f>IFERROR(Bordereau!C32,0)</f>
        <v/>
      </c>
    </row>
    <row r="21">
      <c r="I21" s="11" t="inlineStr">
        <is>
          <t>Table source du graphique — ne pas modifier.</t>
        </is>
      </c>
    </row>
    <row r="23" ht="20" customHeight="1">
      <c r="B23" s="5" t="inlineStr">
        <is>
          <t>Note au promoteur (C24 — question 10e)</t>
        </is>
      </c>
      <c r="C23" s="6" t="n"/>
      <c r="D23" s="6" t="n"/>
      <c r="E23" s="6" t="n"/>
      <c r="F23" s="6" t="n"/>
      <c r="G23" s="6" t="n"/>
    </row>
    <row r="24">
      <c r="C24" s="10" t="inlineStr">
        <is>
          <t>Coût total, $/pi², postes sensibles, effet chiffré d'un retard de 6 mois sur les intercalaires (6-8 lignes)…</t>
        </is>
      </c>
      <c r="D24" s="26" t="n"/>
      <c r="E24" s="26" t="n"/>
      <c r="F24" s="26" t="n"/>
    </row>
    <row r="25">
      <c r="C25" s="26" t="n"/>
      <c r="D25" s="26" t="n"/>
      <c r="E25" s="26" t="n"/>
      <c r="F25" s="26" t="n"/>
    </row>
    <row r="26">
      <c r="C26" s="26" t="n"/>
      <c r="D26" s="26" t="n"/>
      <c r="E26" s="26" t="n"/>
      <c r="F26" s="26" t="n"/>
    </row>
    <row r="27">
      <c r="C27" s="26" t="n"/>
      <c r="D27" s="26" t="n"/>
      <c r="E27" s="26" t="n"/>
      <c r="F27" s="26" t="n"/>
    </row>
    <row r="28">
      <c r="C28" s="26" t="n"/>
      <c r="D28" s="26" t="n"/>
      <c r="E28" s="26" t="n"/>
      <c r="F28" s="26" t="n"/>
    </row>
  </sheetData>
  <mergeCells count="11">
    <mergeCell ref="I21:J21"/>
    <mergeCell ref="B2:G2"/>
    <mergeCell ref="C8:F8"/>
    <mergeCell ref="B17:G17"/>
    <mergeCell ref="B23:G23"/>
    <mergeCell ref="B1:G1"/>
    <mergeCell ref="B4:G4"/>
    <mergeCell ref="C14:F16"/>
    <mergeCell ref="C24:F28"/>
    <mergeCell ref="B9:F9"/>
    <mergeCell ref="B7:G7"/>
  </mergeCells>
  <conditionalFormatting sqref="C8">
    <cfRule type="expression" priority="1" dxfId="0">
      <formula>$C$8="Dans la fourchette 2026"</formula>
    </cfRule>
    <cfRule type="expression" priority="2" dxfId="1">
      <formula>$C$8="Sous la fourchette"</formula>
    </cfRule>
    <cfRule type="expression" priority="3" dxfId="2">
      <formula>$C$8="Au-dessus de la fourchette"</formula>
    </cfRule>
  </conditionalFormatting>
  <dataValidations count="1">
    <dataValidation sqref="C8" showDropDown="0" showInputMessage="0" showErrorMessage="0" allowBlank="1" type="list">
      <formula1>"Dans la fourchette 2026,Sous la fourchette,Au-dessus de la fourchette"</formula1>
    </dataValidation>
  </dataValidation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2026-08-05T01:04:09Z</dcterms:created>
  <dcterms:modified xmlns:dcterms="http://purl.org/dc/terms/" xmlns:xsi="http://www.w3.org/2001/XMLSchema-instance" xsi:type="dcterms:W3CDTF">2026-08-05T01:04:09Z</dcterms:modified>
</cp:coreProperties>
</file>