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ccueil" sheetId="1" state="visible" r:id="rId1"/>
    <sheet xmlns:r="http://schemas.openxmlformats.org/officeDocument/2006/relationships" name="Données" sheetId="2" state="visible" r:id="rId2"/>
    <sheet xmlns:r="http://schemas.openxmlformats.org/officeDocument/2006/relationships" name="Classification" sheetId="3" state="visible" r:id="rId3"/>
    <sheet xmlns:r="http://schemas.openxmlformats.org/officeDocument/2006/relationships" name="Ventilation" sheetId="4" state="visible" r:id="rId4"/>
    <sheet xmlns:r="http://schemas.openxmlformats.org/officeDocument/2006/relationships" name="Analyse" sheetId="5" state="visible" r:id="rId5"/>
    <sheet xmlns:r="http://schemas.openxmlformats.org/officeDocument/2006/relationships" name="Dashboard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0.0000"/>
    <numFmt numFmtId="165" formatCode="#,##0&quot; $&quot;"/>
    <numFmt numFmtId="166" formatCode="0.00&quot; $/pi²&quot;"/>
    <numFmt numFmtId="167" formatCode="0.0%"/>
  </numFmts>
  <fonts count="13">
    <font>
      <name val="Calibri"/>
      <family val="2"/>
      <color theme="1"/>
      <sz val="11"/>
      <scheme val="minor"/>
    </font>
    <font>
      <name val="Calibri"/>
      <b val="1"/>
      <color rgb="00FFFFFF"/>
      <sz val="18"/>
    </font>
    <font>
      <name val="Calibri"/>
      <color rgb="00FFFFFF"/>
      <sz val="11"/>
    </font>
    <font>
      <name val="Calibri"/>
      <b val="1"/>
      <color rgb="00FFFFFF"/>
      <sz val="11"/>
    </font>
    <font>
      <name val="Calibri"/>
      <b val="1"/>
      <color rgb="00003E7E"/>
      <sz val="11"/>
    </font>
    <font>
      <name val="Calibri"/>
      <color rgb="00333333"/>
      <sz val="10"/>
    </font>
    <font>
      <name val="Calibri"/>
      <i val="1"/>
      <color rgb="009A8A2E"/>
      <sz val="9"/>
    </font>
    <font>
      <name val="Calibri"/>
      <i val="1"/>
      <color rgb="0058595B"/>
      <sz val="8.5"/>
    </font>
    <font>
      <name val="Calibri"/>
      <b val="1"/>
      <color rgb="00FFFFFF"/>
      <sz val="10"/>
    </font>
    <font>
      <name val="Calibri"/>
      <b val="1"/>
      <color rgb="0058595B"/>
      <sz val="8.5"/>
    </font>
    <font>
      <name val="Calibri"/>
      <b val="1"/>
      <color rgb="00003E7E"/>
      <sz val="16"/>
    </font>
    <font>
      <name val="Calibri"/>
      <b val="1"/>
      <color rgb="00003E7E"/>
      <sz val="13"/>
    </font>
    <font>
      <name val="Calibri"/>
      <b val="1"/>
      <color rgb="00003E7E"/>
      <sz val="12"/>
    </font>
  </fonts>
  <fills count="10">
    <fill>
      <patternFill/>
    </fill>
    <fill>
      <patternFill patternType="gray125"/>
    </fill>
    <fill>
      <patternFill patternType="solid">
        <fgColor rgb="00003E7E"/>
      </patternFill>
    </fill>
    <fill>
      <patternFill patternType="solid">
        <fgColor rgb="00C6A300"/>
      </patternFill>
    </fill>
    <fill>
      <patternFill patternType="solid">
        <fgColor rgb="000066B3"/>
      </patternFill>
    </fill>
    <fill>
      <patternFill patternType="solid">
        <fgColor rgb="00FFF2CC"/>
      </patternFill>
    </fill>
    <fill>
      <patternFill patternType="solid">
        <fgColor rgb="00DCE6F1"/>
      </patternFill>
    </fill>
    <fill>
      <patternFill patternType="solid">
        <fgColor rgb="00F2F2F2"/>
      </patternFill>
    </fill>
    <fill>
      <patternFill patternType="solid">
        <fgColor rgb="00F0F4F8"/>
      </patternFill>
    </fill>
    <fill>
      <patternFill patternType="solid">
        <fgColor rgb="00FFFFFF"/>
      </patternFill>
    </fill>
  </fills>
  <borders count="3">
    <border>
      <left/>
      <right/>
      <top/>
      <bottom/>
      <diagonal/>
    </border>
    <border>
      <left style="thin">
        <color rgb="00B7C4D1"/>
      </left>
      <right style="thin">
        <color rgb="00B7C4D1"/>
      </right>
      <top style="thin">
        <color rgb="00B7C4D1"/>
      </top>
      <bottom style="thin">
        <color rgb="00B7C4D1"/>
      </bottom>
    </border>
    <border>
      <left style="medium">
        <color rgb="00003E7E"/>
      </left>
      <right style="medium">
        <color rgb="00003E7E"/>
      </right>
      <top style="medium">
        <color rgb="00003E7E"/>
      </top>
      <bottom style="medium">
        <color rgb="00003E7E"/>
      </bottom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2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2" borderId="0" applyAlignment="1" pivotButton="0" quotePrefix="0" xfId="0">
      <alignment horizontal="left" vertical="center"/>
    </xf>
    <xf numFmtId="0" fontId="0" fillId="3" borderId="0" pivotButton="0" quotePrefix="0" xfId="0"/>
    <xf numFmtId="0" fontId="3" fillId="4" borderId="0" applyAlignment="1" pivotButton="0" quotePrefix="0" xfId="0">
      <alignment horizontal="left" vertical="center" indent="1"/>
    </xf>
    <xf numFmtId="0" fontId="0" fillId="4" borderId="0" pivotButton="0" quotePrefix="0" xfId="0"/>
    <xf numFmtId="0" fontId="4" fillId="0" borderId="0" applyAlignment="1" pivotButton="0" quotePrefix="0" xfId="0">
      <alignment vertical="top" wrapText="1"/>
    </xf>
    <xf numFmtId="0" fontId="5" fillId="5" borderId="1" applyAlignment="1" pivotButton="0" quotePrefix="0" xfId="0">
      <alignment vertical="top" wrapText="1"/>
    </xf>
    <xf numFmtId="1" fontId="5" fillId="5" borderId="1" applyAlignment="1" pivotButton="0" quotePrefix="0" xfId="0">
      <alignment vertical="top" wrapText="1"/>
    </xf>
    <xf numFmtId="0" fontId="6" fillId="5" borderId="1" applyAlignment="1" pivotButton="0" quotePrefix="0" xfId="0">
      <alignment vertical="top" wrapText="1"/>
    </xf>
    <xf numFmtId="0" fontId="7" fillId="0" borderId="0" applyAlignment="1" pivotButton="0" quotePrefix="0" xfId="0">
      <alignment vertical="top" wrapText="1"/>
    </xf>
    <xf numFmtId="0" fontId="5" fillId="0" borderId="0" applyAlignment="1" pivotButton="0" quotePrefix="0" xfId="0">
      <alignment vertical="top" wrapText="1"/>
    </xf>
    <xf numFmtId="0" fontId="0" fillId="6" borderId="1" pivotButton="0" quotePrefix="0" xfId="0"/>
    <xf numFmtId="0" fontId="5" fillId="0" borderId="0" pivotButton="0" quotePrefix="0" xfId="0"/>
    <xf numFmtId="0" fontId="0" fillId="5" borderId="1" pivotButton="0" quotePrefix="0" xfId="0"/>
    <xf numFmtId="0" fontId="0" fillId="7" borderId="1" pivotButton="0" quotePrefix="0" xfId="0"/>
    <xf numFmtId="0" fontId="8" fillId="2" borderId="1" applyAlignment="1" pivotButton="0" quotePrefix="0" xfId="0">
      <alignment horizontal="center" vertical="center" wrapText="1"/>
    </xf>
    <xf numFmtId="0" fontId="5" fillId="6" borderId="1" applyAlignment="1" pivotButton="0" quotePrefix="0" xfId="0">
      <alignment horizontal="left" vertical="center"/>
    </xf>
    <xf numFmtId="4" fontId="5" fillId="6" borderId="1" applyAlignment="1" pivotButton="0" quotePrefix="0" xfId="0">
      <alignment horizontal="center" vertical="center"/>
    </xf>
    <xf numFmtId="3" fontId="5" fillId="7" borderId="1" applyAlignment="1" pivotButton="0" quotePrefix="0" xfId="0">
      <alignment horizontal="center" vertical="center"/>
    </xf>
    <xf numFmtId="10" fontId="5" fillId="6" borderId="1" applyAlignment="1" pivotButton="0" quotePrefix="0" xfId="0">
      <alignment horizontal="center" vertical="center"/>
    </xf>
    <xf numFmtId="9" fontId="5" fillId="6" borderId="1" applyAlignment="1" pivotButton="0" quotePrefix="0" xfId="0">
      <alignment horizontal="center" vertical="center"/>
    </xf>
    <xf numFmtId="1" fontId="5" fillId="6" borderId="1" applyAlignment="1" pivotButton="0" quotePrefix="0" xfId="0">
      <alignment horizontal="center" vertical="center"/>
    </xf>
    <xf numFmtId="0" fontId="8" fillId="2" borderId="1" applyAlignment="1" pivotButton="0" quotePrefix="0" xfId="0">
      <alignment horizontal="center" vertical="center"/>
    </xf>
    <xf numFmtId="0" fontId="5" fillId="8" borderId="1" applyAlignment="1" pivotButton="0" quotePrefix="0" xfId="0">
      <alignment vertical="top" wrapText="1"/>
    </xf>
    <xf numFmtId="0" fontId="8" fillId="4" borderId="0" pivotButton="0" quotePrefix="0" xfId="0"/>
    <xf numFmtId="164" fontId="5" fillId="5" borderId="1" applyAlignment="1" pivotButton="0" quotePrefix="0" xfId="0">
      <alignment vertical="top" wrapText="1"/>
    </xf>
    <xf numFmtId="0" fontId="4" fillId="8" borderId="1" applyAlignment="1" pivotButton="0" quotePrefix="0" xfId="0">
      <alignment vertical="top" wrapText="1"/>
    </xf>
    <xf numFmtId="165" fontId="5" fillId="5" borderId="1" applyAlignment="1" pivotButton="0" quotePrefix="0" xfId="0">
      <alignment vertical="top" wrapText="1"/>
    </xf>
    <xf numFmtId="166" fontId="5" fillId="5" borderId="1" applyAlignment="1" pivotButton="0" quotePrefix="0" xfId="0">
      <alignment vertical="top" wrapText="1"/>
    </xf>
    <xf numFmtId="0" fontId="5" fillId="7" borderId="1" applyAlignment="1" pivotButton="0" quotePrefix="0" xfId="0">
      <alignment horizontal="center" vertical="center"/>
    </xf>
    <xf numFmtId="0" fontId="5" fillId="8" borderId="1" pivotButton="0" quotePrefix="0" xfId="0"/>
    <xf numFmtId="1" fontId="5" fillId="7" borderId="1" applyAlignment="1" pivotButton="0" quotePrefix="0" xfId="0">
      <alignment horizontal="center" vertical="center"/>
    </xf>
    <xf numFmtId="0" fontId="4" fillId="8" borderId="1" pivotButton="0" quotePrefix="0" xfId="0"/>
    <xf numFmtId="167" fontId="5" fillId="5" borderId="1" applyAlignment="1" pivotButton="0" quotePrefix="0" xfId="0">
      <alignment vertical="top" wrapText="1"/>
    </xf>
    <xf numFmtId="0" fontId="0" fillId="0" borderId="1" pivotButton="0" quotePrefix="0" xfId="0"/>
    <xf numFmtId="0" fontId="9" fillId="8" borderId="2" applyAlignment="1" pivotButton="0" quotePrefix="0" xfId="0">
      <alignment horizontal="center" vertical="center" wrapText="1"/>
    </xf>
    <xf numFmtId="165" fontId="10" fillId="9" borderId="2" applyAlignment="1" pivotButton="0" quotePrefix="0" xfId="0">
      <alignment horizontal="center" vertical="center"/>
    </xf>
    <xf numFmtId="167" fontId="10" fillId="5" borderId="2" applyAlignment="1" pivotButton="0" quotePrefix="0" xfId="0">
      <alignment horizontal="center" vertical="center"/>
    </xf>
    <xf numFmtId="165" fontId="10" fillId="5" borderId="2" applyAlignment="1" pivotButton="0" quotePrefix="0" xfId="0">
      <alignment horizontal="center" vertical="center"/>
    </xf>
    <xf numFmtId="166" fontId="10" fillId="5" borderId="2" applyAlignment="1" pivotButton="0" quotePrefix="0" xfId="0">
      <alignment horizontal="center" vertical="center"/>
    </xf>
    <xf numFmtId="0" fontId="11" fillId="0" borderId="0" pivotButton="0" quotePrefix="0" xfId="0"/>
    <xf numFmtId="0" fontId="12" fillId="5" borderId="1" applyAlignment="1" pivotButton="0" quotePrefix="0" xfId="0">
      <alignment horizontal="center" vertical="center"/>
    </xf>
    <xf numFmtId="0" fontId="7" fillId="7" borderId="1" pivotButton="0" quotePrefix="0" xfId="0"/>
    <xf numFmtId="3" fontId="7" fillId="7" borderId="1" pivotButton="0" quotePrefix="0" xfId="0"/>
  </cellXfs>
  <cellStyles count="1">
    <cellStyle name="Normal" xfId="0" builtinId="0" hidden="0"/>
  </cellStyles>
  <dxfs count="3">
    <dxf>
      <fill>
        <patternFill patternType="solid">
          <fgColor rgb="00C6EFCE"/>
        </patternFill>
      </fill>
    </dxf>
    <dxf>
      <fill>
        <patternFill patternType="solid">
          <fgColor rgb="00FFC7CE"/>
        </patternFill>
      </fill>
    </dxf>
    <dxf>
      <fill>
        <patternFill patternType="solid">
          <fgColor rgb="00FFEB9C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Dépréciation par famille</a:t>
            </a:r>
          </a:p>
        </rich>
      </tx>
    </title>
    <plotArea>
      <barChart>
        <barDir val="col"/>
        <grouping val="clustered"/>
        <ser>
          <idx val="0"/>
          <order val="0"/>
          <spPr>
            <a:solidFill xmlns:a="http://schemas.openxmlformats.org/drawingml/2006/main">
              <a:srgbClr val="0066B3"/>
            </a:solidFill>
            <a:ln xmlns:a="http://schemas.openxmlformats.org/drawingml/2006/main">
              <a:prstDash val="solid"/>
            </a:ln>
          </spPr>
          <cat>
            <numRef>
              <f>'Dashboard'!$I$11:$I$15</f>
            </numRef>
          </cat>
          <val>
            <numRef>
              <f>'Dashboard'!$J$11:$J$15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$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9</row>
      <rowOff>0</rowOff>
    </from>
    <ext cx="4140000" cy="2448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6"/>
  <sheetViews>
    <sheetView showGridLines="0" workbookViewId="0">
      <selection activeCell="A1" sqref="A1"/>
    </sheetView>
  </sheetViews>
  <sheetFormatPr baseColWidth="8" defaultRowHeight="15"/>
  <cols>
    <col width="2.5" customWidth="1" min="1" max="1"/>
    <col width="30" customWidth="1" min="2" max="2"/>
    <col width="3" customWidth="1" min="3" max="3"/>
    <col width="46" customWidth="1" min="4" max="4"/>
    <col width="18" customWidth="1" min="5" max="5"/>
    <col width="18" customWidth="1" min="6" max="6"/>
    <col width="18" customWidth="1" min="7" max="7"/>
  </cols>
  <sheetData>
    <row r="1" ht="30" customHeight="1">
      <c r="A1" s="1" t="n"/>
      <c r="B1" s="2" t="inlineStr">
        <is>
          <t>IMM1033-20 — Travail pratique 3</t>
        </is>
      </c>
      <c r="C1" s="1" t="n"/>
      <c r="D1" s="1" t="n"/>
      <c r="E1" s="1" t="n"/>
      <c r="F1" s="1" t="n"/>
      <c r="G1" s="1" t="n"/>
      <c r="H1" s="1" t="n"/>
    </row>
    <row r="2" ht="18" customHeight="1">
      <c r="A2" s="1" t="n"/>
      <c r="B2" s="3" t="inlineStr">
        <is>
          <t>Ventilation complète de la dépréciation — atelier-entrepôt, Hull (Gatineau) · UQO · Simon-Pierre Boucher</t>
        </is>
      </c>
      <c r="C2" s="1" t="n"/>
      <c r="D2" s="1" t="n"/>
      <c r="E2" s="1" t="n"/>
      <c r="F2" s="1" t="n"/>
      <c r="G2" s="1" t="n"/>
      <c r="H2" s="1" t="n"/>
    </row>
    <row r="3" ht="4" customHeight="1">
      <c r="A3" s="4" t="n"/>
      <c r="B3" s="4" t="n"/>
      <c r="C3" s="4" t="n"/>
      <c r="D3" s="4" t="n"/>
      <c r="E3" s="4" t="n"/>
      <c r="F3" s="4" t="n"/>
      <c r="G3" s="4" t="n"/>
      <c r="H3" s="4" t="n"/>
    </row>
    <row r="5" ht="20" customHeight="1">
      <c r="B5" s="5" t="inlineStr">
        <is>
          <t>Identification et personnalisation</t>
        </is>
      </c>
      <c r="C5" s="6" t="n"/>
      <c r="D5" s="6" t="n"/>
      <c r="E5" s="6" t="n"/>
      <c r="F5" s="6" t="n"/>
      <c r="G5" s="6" t="n"/>
    </row>
    <row r="7">
      <c r="B7" s="7" t="inlineStr">
        <is>
          <t>Nom, prénom</t>
        </is>
      </c>
      <c r="D7" s="8" t="n"/>
    </row>
    <row r="8">
      <c r="B8" s="7" t="inlineStr">
        <is>
          <t>Code permanent</t>
        </is>
      </c>
      <c r="D8" s="8" t="n"/>
    </row>
    <row r="9">
      <c r="B9" s="7" t="inlineStr">
        <is>
          <t>B = DERNIER chiffre de votre code permanent (0 à 9)</t>
        </is>
      </c>
      <c r="D9" s="9" t="n"/>
    </row>
    <row r="10">
      <c r="B10" s="7" t="inlineStr">
        <is>
          <t>Outils d'IA utilisés (déclaration obligatoire)</t>
        </is>
      </c>
      <c r="D10" s="10" t="inlineStr">
        <is>
          <t>ex. : chatbot du cours (thèmes des questions posées), aucun, etc.</t>
        </is>
      </c>
    </row>
    <row r="11">
      <c r="B11" s="11" t="inlineStr">
        <is>
          <t>Le coût de 2017 = 585 000 + 2 000 × B : il se met à jour automatiquement dans la Ventilation.</t>
        </is>
      </c>
    </row>
    <row r="13" ht="20" customHeight="1">
      <c r="B13" s="5" t="inlineStr">
        <is>
          <t>Mode d'emploi du classeur</t>
        </is>
      </c>
      <c r="C13" s="6" t="n"/>
      <c r="D13" s="6" t="n"/>
      <c r="E13" s="6" t="n"/>
      <c r="F13" s="6" t="n"/>
      <c r="G13" s="6" t="n"/>
    </row>
    <row r="14">
      <c r="B14" s="12" t="inlineStr">
        <is>
          <t>1. Lisez l'énoncé PDF, puis inscrivez B ci-dessus AVANT tout calcul.</t>
        </is>
      </c>
    </row>
    <row r="15">
      <c r="B15" s="12" t="inlineStr">
        <is>
          <t>2. Onglet Données : sujet, indices réels, composantes, paramètres. NE RIEN MODIFIER.</t>
        </is>
      </c>
    </row>
    <row r="16">
      <c r="B16" s="12" t="inlineStr">
        <is>
          <t>3. Onglet Classification : question 1 — classez les 8 constats d'inspection.</t>
        </is>
      </c>
    </row>
    <row r="17">
      <c r="B17" s="12" t="inlineStr">
        <is>
          <t>4. Onglet Ventilation : questions 2 à 8 — la chaîne complète CRN → dépréciations → valeur.</t>
        </is>
      </c>
    </row>
    <row r="18">
      <c r="B18" s="12" t="inlineStr">
        <is>
          <t>5. Onglet Analyse : question 9 — âge/vie simple vs ventilation, écart au marché.</t>
        </is>
      </c>
    </row>
    <row r="19">
      <c r="B19" s="12" t="inlineStr">
        <is>
          <t>6. Onglet Dashboard : question 10 — KPI, verdict, graphique à ajouter, note au prêteur.</t>
        </is>
      </c>
    </row>
    <row r="20">
      <c r="B20" s="12" t="inlineStr">
        <is>
          <t>7. Remise Moodle : ce fichier renommé TP3_VotreCodePermanent.xlsx.</t>
        </is>
      </c>
    </row>
    <row r="22" ht="20" customHeight="1">
      <c r="B22" s="5" t="inlineStr">
        <is>
          <t>Légende des couleurs</t>
        </is>
      </c>
      <c r="C22" s="6" t="n"/>
      <c r="D22" s="6" t="n"/>
      <c r="E22" s="6" t="n"/>
      <c r="F22" s="6" t="n"/>
      <c r="G22" s="6" t="n"/>
    </row>
    <row r="24">
      <c r="B24" s="13" t="n"/>
      <c r="C24" s="14" t="inlineStr">
        <is>
          <t>Données fournies (ne pas modifier)</t>
        </is>
      </c>
    </row>
    <row r="25">
      <c r="B25" s="15" t="n"/>
      <c r="C25" s="14" t="inlineStr">
        <is>
          <t>Cellule de réponse (à compléter)</t>
        </is>
      </c>
    </row>
    <row r="26">
      <c r="B26" s="16" t="n"/>
      <c r="C26" s="14" t="inlineStr">
        <is>
          <t>Calcul automatique (ne pas toucher)</t>
        </is>
      </c>
    </row>
  </sheetData>
  <mergeCells count="16">
    <mergeCell ref="B2:G2"/>
    <mergeCell ref="B16:G16"/>
    <mergeCell ref="B19:G19"/>
    <mergeCell ref="B20:G20"/>
    <mergeCell ref="B5:G5"/>
    <mergeCell ref="B14:G14"/>
    <mergeCell ref="B22:G22"/>
    <mergeCell ref="B17:G17"/>
    <mergeCell ref="B1:G1"/>
    <mergeCell ref="B18:G18"/>
    <mergeCell ref="B13:G13"/>
    <mergeCell ref="D7:F7"/>
    <mergeCell ref="D8:F8"/>
    <mergeCell ref="B15:G15"/>
    <mergeCell ref="B11:G11"/>
    <mergeCell ref="D10:F10"/>
  </mergeCells>
  <dataValidations count="1">
    <dataValidation sqref="D9" showDropDown="0" showInputMessage="0" showErrorMessage="1" allowBlank="1" errorTitle="Valeur invalide" error="B doit être un chiffre entier entre 0 et 9." type="whole" operator="between">
      <formula1>0</formula1>
      <formula2>9</formula2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31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.5" customWidth="1" min="1" max="1"/>
    <col width="50" customWidth="1" min="2" max="2"/>
    <col width="15" customWidth="1" min="3" max="3"/>
    <col width="10" customWidth="1" min="4" max="4"/>
    <col width="10" customWidth="1" min="5" max="5"/>
  </cols>
  <sheetData>
    <row r="1" ht="30" customHeight="1">
      <c r="A1" s="1" t="n"/>
      <c r="B1" s="2" t="inlineStr">
        <is>
          <t>Données du dossier</t>
        </is>
      </c>
      <c r="C1" s="1" t="n"/>
      <c r="D1" s="1" t="n"/>
      <c r="E1" s="1" t="n"/>
      <c r="F1" s="1" t="n"/>
    </row>
    <row r="2" ht="18" customHeight="1">
      <c r="A2" s="1" t="n"/>
      <c r="B2" s="3" t="inlineStr">
        <is>
          <t>Indices StatCan, durées de vie ASHRAE/InterNACHI, marché CBRE/Côté Mercier — réels (4 août 2026) · NE PAS MODIFIER</t>
        </is>
      </c>
      <c r="C2" s="1" t="n"/>
      <c r="D2" s="1" t="n"/>
      <c r="E2" s="1" t="n"/>
      <c r="F2" s="1" t="n"/>
    </row>
    <row r="3" ht="4" customHeight="1">
      <c r="A3" s="4" t="n"/>
      <c r="B3" s="4" t="n"/>
      <c r="C3" s="4" t="n"/>
      <c r="D3" s="4" t="n"/>
      <c r="E3" s="4" t="n"/>
      <c r="F3" s="4" t="n"/>
    </row>
    <row r="5" ht="20" customHeight="1">
      <c r="B5" s="5" t="inlineStr">
        <is>
          <t>Sujet et paramètres généraux</t>
        </is>
      </c>
      <c r="C5" s="6" t="n"/>
    </row>
    <row r="6">
      <c r="B6" s="17" t="inlineStr">
        <is>
          <t>Paramètre</t>
        </is>
      </c>
      <c r="C6" s="17" t="inlineStr">
        <is>
          <t>Valeur</t>
        </is>
      </c>
    </row>
    <row r="7">
      <c r="B7" s="18" t="inlineStr">
        <is>
          <t>Superficie de plancher (pi²)</t>
        </is>
      </c>
      <c r="C7" s="19" t="n">
        <v>9000</v>
      </c>
    </row>
    <row r="8">
      <c r="B8" s="18" t="inlineStr">
        <is>
          <t>Âge effectif (ans)</t>
        </is>
      </c>
      <c r="C8" s="19" t="n">
        <v>18</v>
      </c>
    </row>
    <row r="9">
      <c r="B9" s="18" t="inlineStr">
        <is>
          <t>Durée de vie économique (ans)</t>
        </is>
      </c>
      <c r="C9" s="19" t="n">
        <v>50</v>
      </c>
    </row>
    <row r="10">
      <c r="B10" s="18" t="inlineStr">
        <is>
          <t>Terrain : superficie (pi²)</t>
        </is>
      </c>
      <c r="C10" s="19" t="n">
        <v>25000</v>
      </c>
    </row>
    <row r="11">
      <c r="B11" s="18" t="inlineStr">
        <is>
          <t>Terrain : valeur unitaire ($/pi²)</t>
        </is>
      </c>
      <c r="C11" s="19" t="n">
        <v>5</v>
      </c>
    </row>
    <row r="12">
      <c r="B12" s="18" t="inlineStr">
        <is>
          <t>Coût du contrat de référence, T1 2017 ($) — automatique</t>
        </is>
      </c>
      <c r="C12" s="20">
        <f>IF(Accueil!D9="","Inscrire B dans Accueil",585000+2000*Accueil!D9)</f>
        <v/>
      </c>
    </row>
    <row r="13">
      <c r="B13" s="18" t="inlineStr">
        <is>
          <t>Indice usines T1 2017 (StatCan, réel)</t>
        </is>
      </c>
      <c r="C13" s="19" t="n">
        <v>57.4</v>
      </c>
    </row>
    <row r="14">
      <c r="B14" s="18" t="inlineStr">
        <is>
          <t>Indice usines T2 2026 (StatCan, réel)</t>
        </is>
      </c>
      <c r="C14" s="19" t="n">
        <v>111.8</v>
      </c>
    </row>
    <row r="15">
      <c r="B15" s="18" t="inlineStr">
        <is>
          <t>TGA de capitalisation des pertes</t>
        </is>
      </c>
      <c r="C15" s="21" t="n">
        <v>0.065</v>
      </c>
    </row>
    <row r="16">
      <c r="B16" s="18" t="inlineStr">
        <is>
          <t>Allocation aux améliorations</t>
        </is>
      </c>
      <c r="C16" s="22" t="n">
        <v>0.85</v>
      </c>
    </row>
    <row r="17">
      <c r="B17" s="18" t="inlineStr">
        <is>
          <t>Arrondissement ($)</t>
        </is>
      </c>
      <c r="C17" s="19" t="n">
        <v>5000</v>
      </c>
    </row>
    <row r="18">
      <c r="B18" s="18" t="inlineStr">
        <is>
          <t>Altus entrepôt — borne basse ($/pi²)</t>
        </is>
      </c>
      <c r="C18" s="19" t="n">
        <v>120</v>
      </c>
    </row>
    <row r="19">
      <c r="B19" s="18" t="inlineStr">
        <is>
          <t>Altus entrepôt — borne haute ($/pi²)</t>
        </is>
      </c>
      <c r="C19" s="19" t="n">
        <v>170</v>
      </c>
    </row>
    <row r="21" ht="20" customHeight="1">
      <c r="B21" s="5" t="inlineStr">
        <is>
          <t>Dépréciations à chiffrer (tableaux 2 et 3 de l'énoncé)</t>
        </is>
      </c>
      <c r="C21" s="6" t="n"/>
      <c r="D21" s="6" t="n"/>
      <c r="E21" s="6" t="n"/>
    </row>
    <row r="22">
      <c r="B22" s="17" t="inlineStr">
        <is>
          <t>Élément</t>
        </is>
      </c>
      <c r="C22" s="17" t="inlineStr">
        <is>
          <t>Coût ($)</t>
        </is>
      </c>
      <c r="D22" s="17" t="inlineStr">
        <is>
          <t>Âge (ans)</t>
        </is>
      </c>
      <c r="E22" s="17" t="inlineStr">
        <is>
          <t>Vie (ans)</t>
        </is>
      </c>
    </row>
    <row r="23">
      <c r="B23" s="18" t="inlineStr">
        <is>
          <t>Curable : portes et remise en état</t>
        </is>
      </c>
      <c r="C23" s="19" t="n">
        <v>22000</v>
      </c>
      <c r="D23" s="23" t="n"/>
      <c r="E23" s="23" t="n"/>
    </row>
    <row r="24">
      <c r="B24" s="18" t="inlineStr">
        <is>
          <t>CT : toiture TPO</t>
        </is>
      </c>
      <c r="C24" s="19" t="n">
        <v>96000</v>
      </c>
      <c r="D24" s="23" t="n">
        <v>14</v>
      </c>
      <c r="E24" s="23" t="n">
        <v>20</v>
      </c>
    </row>
    <row r="25">
      <c r="B25" s="18" t="inlineStr">
        <is>
          <t>CT : unités CVCA de toit (ASHRAE)</t>
        </is>
      </c>
      <c r="C25" s="19" t="n">
        <v>64000</v>
      </c>
      <c r="D25" s="23" t="n">
        <v>12</v>
      </c>
      <c r="E25" s="23" t="n">
        <v>15</v>
      </c>
    </row>
    <row r="26">
      <c r="B26" s="18" t="inlineStr">
        <is>
          <t>CT : plancher époxy</t>
        </is>
      </c>
      <c r="C26" s="19" t="n">
        <v>30000</v>
      </c>
      <c r="D26" s="23" t="n">
        <v>6</v>
      </c>
      <c r="E26" s="23" t="n">
        <v>10</v>
      </c>
    </row>
    <row r="27">
      <c r="B27" s="18" t="inlineStr">
        <is>
          <t>Fonct. curable : DEL intégré au neuf</t>
        </is>
      </c>
      <c r="C27" s="19" t="n">
        <v>18000</v>
      </c>
      <c r="D27" s="23" t="n"/>
      <c r="E27" s="23" t="n"/>
    </row>
    <row r="28">
      <c r="B28" s="18" t="inlineStr">
        <is>
          <t>Fonct. curable : conversion dans l'existant</t>
        </is>
      </c>
      <c r="C28" s="19" t="n">
        <v>26000</v>
      </c>
      <c r="D28" s="23" t="n"/>
      <c r="E28" s="23" t="n"/>
    </row>
    <row r="29">
      <c r="B29" s="18" t="inlineStr">
        <is>
          <t>Fonct. incurable : perte locative conception ($/pi²/an)</t>
        </is>
      </c>
      <c r="C29" s="19" t="n">
        <v>0.6</v>
      </c>
      <c r="D29" s="23" t="n"/>
      <c r="E29" s="23" t="n"/>
    </row>
    <row r="30">
      <c r="B30" s="18" t="inlineStr">
        <is>
          <t>Externe : perte locative de secteur ($/pi²/an)</t>
        </is>
      </c>
      <c r="C30" s="19" t="n">
        <v>0.45</v>
      </c>
      <c r="D30" s="23" t="n"/>
      <c r="E30" s="23" t="n"/>
    </row>
    <row r="31">
      <c r="B31" s="11" t="inlineStr">
        <is>
          <t>Marché réel : Hull 15,7 % de locaux vides (Côté Mercier); disponibilité industrielle Ottawa 4,4 % (T1 2026, CBRE); prix demandé moyen industriel Ottawa 325,08 $/pi² (2025, CBRE).</t>
        </is>
      </c>
    </row>
  </sheetData>
  <mergeCells count="5">
    <mergeCell ref="B31:E31"/>
    <mergeCell ref="B1:E1"/>
    <mergeCell ref="B5:C5"/>
    <mergeCell ref="B21:E21"/>
    <mergeCell ref="B2:E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4"/>
  <sheetViews>
    <sheetView showGridLines="0" workbookViewId="0">
      <selection activeCell="A1" sqref="A1"/>
    </sheetView>
  </sheetViews>
  <sheetFormatPr baseColWidth="8" defaultRowHeight="15"/>
  <cols>
    <col width="2.5" customWidth="1" min="1" max="1"/>
    <col width="52" customWidth="1" min="2" max="2"/>
    <col width="26" customWidth="1" min="3" max="3"/>
    <col width="44" customWidth="1" min="4" max="4"/>
    <col width="6" customWidth="1" min="5" max="5"/>
  </cols>
  <sheetData>
    <row r="1" ht="30" customHeight="1">
      <c r="A1" s="1" t="n"/>
      <c r="B1" s="2" t="inlineStr">
        <is>
          <t>Classification des constats — Question 1</t>
        </is>
      </c>
      <c r="C1" s="1" t="n"/>
      <c r="D1" s="1" t="n"/>
      <c r="E1" s="1" t="n"/>
      <c r="F1" s="1" t="n"/>
    </row>
    <row r="2" ht="18" customHeight="1">
      <c r="A2" s="1" t="n"/>
      <c r="B2" s="3" t="inlineStr">
        <is>
          <t>Le test de curabilité est ÉCONOMIQUE : corriger coûte-t-il moins que la valeur récupérée?</t>
        </is>
      </c>
      <c r="C2" s="1" t="n"/>
      <c r="D2" s="1" t="n"/>
      <c r="E2" s="1" t="n"/>
      <c r="F2" s="1" t="n"/>
    </row>
    <row r="3" ht="4" customHeight="1">
      <c r="A3" s="4" t="n"/>
      <c r="B3" s="4" t="n"/>
      <c r="C3" s="4" t="n"/>
      <c r="D3" s="4" t="n"/>
      <c r="E3" s="4" t="n"/>
      <c r="F3" s="4" t="n"/>
    </row>
    <row r="6">
      <c r="B6" s="24" t="inlineStr">
        <is>
          <t>Constat d'inspection</t>
        </is>
      </c>
      <c r="C6" s="24" t="inlineStr">
        <is>
          <t>Catégorie (liste déroulante)</t>
        </is>
      </c>
      <c r="D6" s="24" t="inlineStr">
        <is>
          <t>Justification (quelques mots)</t>
        </is>
      </c>
    </row>
    <row r="7" ht="26" customHeight="1">
      <c r="B7" s="25" t="inlineStr">
        <is>
          <t>1. Portes de garage endommagées, réparation rentable</t>
        </is>
      </c>
      <c r="C7" s="8" t="n"/>
      <c r="D7" s="8" t="n"/>
    </row>
    <row r="8" ht="26" customHeight="1">
      <c r="B8" s="25" t="inlineStr">
        <is>
          <t>2. Toiture TPO : 14 ans / vie 20 ans</t>
        </is>
      </c>
      <c r="C8" s="8" t="n"/>
      <c r="D8" s="8" t="n"/>
    </row>
    <row r="9" ht="26" customHeight="1">
      <c r="B9" s="25" t="inlineStr">
        <is>
          <t>3. Unités CVCA : 12 ans / vie 15 ans</t>
        </is>
      </c>
      <c r="C9" s="8" t="n"/>
      <c r="D9" s="8" t="n"/>
    </row>
    <row r="10" ht="26" customHeight="1">
      <c r="B10" s="25" t="inlineStr">
        <is>
          <t>4. Plancher époxy : 6 ans / vie 10 ans</t>
        </is>
      </c>
      <c r="C10" s="8" t="n"/>
      <c r="D10" s="8" t="n"/>
    </row>
    <row r="11" ht="26" customHeight="1">
      <c r="B11" s="25" t="inlineStr">
        <is>
          <t>5. Éclairage fluorescent désuet, conversion DEL rentable</t>
        </is>
      </c>
      <c r="C11" s="8" t="n"/>
      <c r="D11" s="8" t="n"/>
    </row>
    <row r="12" ht="26" customHeight="1">
      <c r="B12" s="25" t="inlineStr">
        <is>
          <t>6. Hauteur libre 16 pi (standard moderne 24-28 pi)</t>
        </is>
      </c>
      <c r="C12" s="8" t="n"/>
      <c r="D12" s="8" t="n"/>
    </row>
    <row r="13" ht="26" customHeight="1">
      <c r="B13" s="25" t="inlineStr">
        <is>
          <t>7. 15,7 % de locaux vides dans le secteur</t>
        </is>
      </c>
      <c r="C13" s="8" t="n"/>
      <c r="D13" s="8" t="n"/>
    </row>
    <row r="14" ht="26" customHeight="1">
      <c r="B14" s="25" t="inlineStr">
        <is>
          <t>8. Vieillissement général structure et fondations</t>
        </is>
      </c>
      <c r="C14" s="8" t="n"/>
      <c r="D14" s="8" t="n"/>
    </row>
  </sheetData>
  <mergeCells count="2">
    <mergeCell ref="B1:E1"/>
    <mergeCell ref="B2:E2"/>
  </mergeCells>
  <dataValidations count="1">
    <dataValidation sqref="C7:C14" showDropDown="0" showInputMessage="0" showErrorMessage="0" allowBlank="1" type="list">
      <formula1>"Physique curable,Physique incurable CT,Physique incurable LT,Fonctionnelle curable,Fonctionnelle incurable,Externe"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43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.5" customWidth="1" min="1" max="1"/>
    <col width="54" customWidth="1" min="2" max="2"/>
    <col width="16" customWidth="1" min="3" max="3"/>
    <col width="11" customWidth="1" min="4" max="4"/>
    <col width="11" customWidth="1" min="5" max="5"/>
    <col width="15" customWidth="1" min="6" max="6"/>
    <col width="40" customWidth="1" min="7" max="7"/>
  </cols>
  <sheetData>
    <row r="1" ht="30" customHeight="1">
      <c r="A1" s="1" t="n"/>
      <c r="B1" s="2" t="inlineStr">
        <is>
          <t>Ventilation de la dépréciation — Questions 2 à 8</t>
        </is>
      </c>
      <c r="C1" s="1" t="n"/>
      <c r="D1" s="1" t="n"/>
      <c r="E1" s="1" t="n"/>
      <c r="F1" s="1" t="n"/>
      <c r="G1" s="1" t="n"/>
      <c r="H1" s="1" t="n"/>
    </row>
    <row r="2" ht="18" customHeight="1">
      <c r="A2" s="1" t="n"/>
      <c r="B2" s="3" t="inlineStr">
        <is>
          <t>Chaîne dépendante : chaque base se construit sur l'étape précédente. Tout par formule.</t>
        </is>
      </c>
      <c r="C2" s="1" t="n"/>
      <c r="D2" s="1" t="n"/>
      <c r="E2" s="1" t="n"/>
      <c r="F2" s="1" t="n"/>
      <c r="G2" s="1" t="n"/>
      <c r="H2" s="1" t="n"/>
    </row>
    <row r="3" ht="4" customHeight="1">
      <c r="A3" s="4" t="n"/>
      <c r="B3" s="4" t="n"/>
      <c r="C3" s="4" t="n"/>
      <c r="D3" s="4" t="n"/>
      <c r="E3" s="4" t="n"/>
      <c r="F3" s="4" t="n"/>
      <c r="G3" s="4" t="n"/>
      <c r="H3" s="4" t="n"/>
    </row>
    <row r="5" ht="18" customHeight="1">
      <c r="B5" s="26" t="inlineStr">
        <is>
          <t>Question 2 — CRN indexée (C6:C8, conformité C9)</t>
        </is>
      </c>
      <c r="C5" s="6" t="n"/>
      <c r="D5" s="6" t="n"/>
      <c r="E5" s="6" t="n"/>
      <c r="F5" s="6" t="n"/>
      <c r="G5" s="6" t="n"/>
    </row>
    <row r="6">
      <c r="B6" s="25" t="inlineStr">
        <is>
          <t>Facteur d'indexation (indice 2026 ÷ indice 2017)</t>
        </is>
      </c>
      <c r="C6" s="27" t="n"/>
      <c r="G6" s="11" t="inlineStr">
        <is>
          <t>Formule : =Données!C14/Données!C13</t>
        </is>
      </c>
    </row>
    <row r="7">
      <c r="B7" s="28" t="inlineStr">
        <is>
          <t>CRN 2026 (coût 2017 × facteur)</t>
        </is>
      </c>
      <c r="C7" s="29" t="n"/>
      <c r="G7" s="11" t="inlineStr">
        <is>
          <t>Formule : =Données!C12*C6</t>
        </is>
      </c>
    </row>
    <row r="8">
      <c r="B8" s="25" t="inlineStr">
        <is>
          <t>CRN au pi²</t>
        </is>
      </c>
      <c r="C8" s="30" t="n"/>
      <c r="G8" s="11" t="inlineStr">
        <is>
          <t>Formule : =C7/Données!C7</t>
        </is>
      </c>
    </row>
    <row r="9">
      <c r="B9" s="25" t="inlineStr">
        <is>
          <t>Conformité Altus 120-170 $/pi² — automatique</t>
        </is>
      </c>
      <c r="C9" s="31">
        <f>IF(C8="","—",IF(AND(C8&gt;=Données!C18,C8&lt;=Données!C19),"Dans la fourchette Altus","Hors fourchette — vérifier"))</f>
        <v/>
      </c>
    </row>
    <row r="11" ht="18" customHeight="1">
      <c r="B11" s="26" t="inlineStr">
        <is>
          <t>Question 3 — Physique curable (C12) : à déduire EN PREMIER</t>
        </is>
      </c>
      <c r="C11" s="6" t="n"/>
      <c r="D11" s="6" t="n"/>
      <c r="E11" s="6" t="n"/>
      <c r="F11" s="6" t="n"/>
      <c r="G11" s="6" t="n"/>
    </row>
    <row r="12">
      <c r="B12" s="25" t="inlineStr">
        <is>
          <t>Dépréciation curable (remise en état)</t>
        </is>
      </c>
      <c r="C12" s="29" t="n"/>
      <c r="G12" s="11" t="inlineStr">
        <is>
          <t>Formule : =Données!C23</t>
        </is>
      </c>
    </row>
    <row r="14" ht="18" customHeight="1">
      <c r="B14" s="26" t="inlineStr">
        <is>
          <t>Question 4 — Composantes court terme (F16:F19) : coût × âge ÷ vie</t>
        </is>
      </c>
      <c r="C14" s="6" t="n"/>
      <c r="D14" s="6" t="n"/>
      <c r="E14" s="6" t="n"/>
      <c r="F14" s="6" t="n"/>
      <c r="G14" s="6" t="n"/>
    </row>
    <row r="15">
      <c r="B15" s="24" t="inlineStr">
        <is>
          <t>Composante</t>
        </is>
      </c>
      <c r="C15" s="24" t="inlineStr">
        <is>
          <t>Coût ($)</t>
        </is>
      </c>
      <c r="D15" s="24" t="inlineStr">
        <is>
          <t>Âge</t>
        </is>
      </c>
      <c r="E15" s="24" t="inlineStr">
        <is>
          <t>Vie</t>
        </is>
      </c>
      <c r="F15" s="24" t="inlineStr">
        <is>
          <t>Dépréciation ($)</t>
        </is>
      </c>
    </row>
    <row r="16">
      <c r="B16" s="32" t="inlineStr">
        <is>
          <t>Toiture TPO</t>
        </is>
      </c>
      <c r="C16" s="20">
        <f>Données!C24</f>
        <v/>
      </c>
      <c r="D16" s="33">
        <f>Données!D24</f>
        <v/>
      </c>
      <c r="E16" s="33">
        <f>Données!E24</f>
        <v/>
      </c>
      <c r="F16" s="29" t="n"/>
    </row>
    <row r="17">
      <c r="B17" s="32" t="inlineStr">
        <is>
          <t>Unités CVCA</t>
        </is>
      </c>
      <c r="C17" s="20">
        <f>Données!C25</f>
        <v/>
      </c>
      <c r="D17" s="33">
        <f>Données!D25</f>
        <v/>
      </c>
      <c r="E17" s="33">
        <f>Données!E25</f>
        <v/>
      </c>
      <c r="F17" s="29" t="n"/>
    </row>
    <row r="18">
      <c r="B18" s="32" t="inlineStr">
        <is>
          <t>Plancher époxy</t>
        </is>
      </c>
      <c r="C18" s="20">
        <f>Données!C26</f>
        <v/>
      </c>
      <c r="D18" s="33">
        <f>Données!D26</f>
        <v/>
      </c>
      <c r="E18" s="33">
        <f>Données!E26</f>
        <v/>
      </c>
      <c r="F18" s="29" t="n"/>
    </row>
    <row r="19">
      <c r="B19" s="34" t="inlineStr">
        <is>
          <t>TOTAL des dépréciations CT</t>
        </is>
      </c>
      <c r="F19" s="29" t="n"/>
    </row>
    <row r="21" ht="18" customHeight="1">
      <c r="B21" s="26" t="inlineStr">
        <is>
          <t>Question 5 — Long terme (C22:C24) : base = CRN − curable − Σ COÛTS des composantes CT</t>
        </is>
      </c>
      <c r="C21" s="6" t="n"/>
      <c r="D21" s="6" t="n"/>
      <c r="E21" s="6" t="n"/>
      <c r="F21" s="6" t="n"/>
      <c r="G21" s="6" t="n"/>
    </row>
    <row r="22">
      <c r="B22" s="25" t="inlineStr">
        <is>
          <t>a) Base long terme (retrancher les COÛTS, pas les dépréciations!)</t>
        </is>
      </c>
      <c r="C22" s="29" t="n"/>
      <c r="G22" s="11" t="inlineStr">
        <is>
          <t>Formule : =C7-C12-SOMME(C16:C18)</t>
        </is>
      </c>
    </row>
    <row r="23">
      <c r="B23" s="25" t="inlineStr">
        <is>
          <t>b) Ratio âge effectif / vie économique</t>
        </is>
      </c>
      <c r="C23" s="35" t="n"/>
      <c r="G23" s="11" t="inlineStr">
        <is>
          <t>Formule : =Données!C8/Données!C9</t>
        </is>
      </c>
    </row>
    <row r="24">
      <c r="B24" s="28" t="inlineStr">
        <is>
          <t>c) Dépréciation LONG TERME (a × b)</t>
        </is>
      </c>
      <c r="C24" s="29" t="n"/>
    </row>
    <row r="26" ht="18" customHeight="1">
      <c r="B26" s="26" t="inlineStr">
        <is>
          <t>Question 6 — Fonctionnelle (C27:C31)</t>
        </is>
      </c>
      <c r="C26" s="6" t="n"/>
      <c r="D26" s="6" t="n"/>
      <c r="E26" s="6" t="n"/>
      <c r="F26" s="6" t="n"/>
      <c r="G26" s="6" t="n"/>
    </row>
    <row r="27">
      <c r="B27" s="25" t="inlineStr">
        <is>
          <t>a) Curable par substitution (conversion − coût au neuf)</t>
        </is>
      </c>
      <c r="C27" s="29" t="n"/>
      <c r="G27" s="11" t="inlineStr">
        <is>
          <t>Formule : =Données!C28-Données!C27</t>
        </is>
      </c>
    </row>
    <row r="28">
      <c r="B28" s="25" t="inlineStr">
        <is>
          <t>b) Perte annuelle de conception (0,60 $/pi² × 9 000)</t>
        </is>
      </c>
      <c r="C28" s="29" t="n"/>
      <c r="G28" s="11" t="inlineStr">
        <is>
          <t>Formule : =Données!C29*Données!C7</t>
        </is>
      </c>
    </row>
    <row r="29">
      <c r="B29" s="25" t="inlineStr">
        <is>
          <t>b) Perte capitalisée (perte ÷ 6,5 %)</t>
        </is>
      </c>
      <c r="C29" s="29" t="n"/>
      <c r="G29" s="11" t="inlineStr">
        <is>
          <t>Formule : =C28/Données!C15</t>
        </is>
      </c>
    </row>
    <row r="30">
      <c r="B30" s="25" t="inlineStr">
        <is>
          <t>b) Allouée aux améliorations (× 85 %)</t>
        </is>
      </c>
      <c r="C30" s="29" t="n"/>
      <c r="G30" s="11" t="inlineStr">
        <is>
          <t>Formule : =C29*Données!C16</t>
        </is>
      </c>
    </row>
    <row r="31">
      <c r="B31" s="28" t="inlineStr">
        <is>
          <t>TOTAL fonctionnelle (a + b alloué)</t>
        </is>
      </c>
      <c r="C31" s="29" t="n"/>
    </row>
    <row r="33" ht="18" customHeight="1">
      <c r="B33" s="26" t="inlineStr">
        <is>
          <t>Question 7 — Externe (C34:C36, justification C37)</t>
        </is>
      </c>
      <c r="C33" s="6" t="n"/>
      <c r="D33" s="6" t="n"/>
      <c r="E33" s="6" t="n"/>
      <c r="F33" s="6" t="n"/>
      <c r="G33" s="6" t="n"/>
    </row>
    <row r="34">
      <c r="B34" s="25" t="inlineStr">
        <is>
          <t>Perte annuelle de secteur (0,45 $/pi² × 9 000)</t>
        </is>
      </c>
      <c r="C34" s="29" t="n"/>
      <c r="G34" s="11" t="inlineStr">
        <is>
          <t>Formule : =Données!C30*Données!C7</t>
        </is>
      </c>
    </row>
    <row r="35">
      <c r="B35" s="25" t="inlineStr">
        <is>
          <t>Perte capitalisée (÷ 6,5 %)</t>
        </is>
      </c>
      <c r="C35" s="29" t="n"/>
    </row>
    <row r="36">
      <c r="B36" s="28" t="inlineStr">
        <is>
          <t>DÉPRÉCIATION EXTERNE (allouée × 85 %)</t>
        </is>
      </c>
      <c r="C36" s="29" t="n"/>
    </row>
    <row r="37">
      <c r="C37" s="10" t="inlineStr">
        <is>
          <t>Pourquoi l'externe est-elle toujours incurable? En quoi Hull 15,7 % et la disponibilité CBRE la fondent-elles ici? (3-4 lignes)…</t>
        </is>
      </c>
      <c r="D37" s="36" t="n"/>
      <c r="E37" s="36" t="n"/>
      <c r="F37" s="36" t="n"/>
    </row>
    <row r="38">
      <c r="C38" s="36" t="n"/>
      <c r="D38" s="36" t="n"/>
      <c r="E38" s="36" t="n"/>
      <c r="F38" s="36" t="n"/>
    </row>
    <row r="39" ht="18" customHeight="1">
      <c r="B39" s="26" t="inlineStr">
        <is>
          <t>Question 8 — Assemblage (C40:C43)</t>
        </is>
      </c>
      <c r="C39" s="6" t="n"/>
      <c r="D39" s="6" t="n"/>
      <c r="E39" s="6" t="n"/>
      <c r="F39" s="6" t="n"/>
      <c r="G39" s="6" t="n"/>
    </row>
    <row r="40">
      <c r="B40" s="28" t="inlineStr">
        <is>
          <t>DÉPRÉCIATION TOTALE (curable + CT + LT + fonctionnelle + externe)</t>
        </is>
      </c>
      <c r="C40" s="29" t="n"/>
    </row>
    <row r="41">
      <c r="B41" s="25" t="inlineStr">
        <is>
          <t>Valeur avant arrondi : V = CRN − D totale + terrain</t>
        </is>
      </c>
      <c r="C41" s="29" t="n"/>
      <c r="G41" s="11" t="inlineStr">
        <is>
          <t>terrain = Données!C10*Données!C11</t>
        </is>
      </c>
    </row>
    <row r="42">
      <c r="B42" s="28" t="inlineStr">
        <is>
          <t>VALEUR CONCLUE (arrondie au 5 000 $)</t>
        </is>
      </c>
      <c r="C42" s="29" t="n"/>
    </row>
    <row r="43">
      <c r="B43" s="25" t="inlineStr">
        <is>
          <t>Taux global de dépréciation (D ÷ CRN)</t>
        </is>
      </c>
      <c r="C43" s="35" t="n"/>
    </row>
  </sheetData>
  <mergeCells count="3">
    <mergeCell ref="B2:G2"/>
    <mergeCell ref="C37:F38"/>
    <mergeCell ref="B1:G1"/>
  </mergeCells>
  <conditionalFormatting sqref="C9">
    <cfRule type="expression" priority="1" dxfId="0">
      <formula>C9="Dans la fourchette Altus"</formula>
    </cfRule>
    <cfRule type="expression" priority="2" dxfId="1">
      <formula>C9="Hors fourchette — vérifier"</formula>
    </cfRule>
  </conditionalFormatting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13"/>
  <sheetViews>
    <sheetView showGridLines="0" workbookViewId="0">
      <selection activeCell="A1" sqref="A1"/>
    </sheetView>
  </sheetViews>
  <sheetFormatPr baseColWidth="8" defaultRowHeight="15"/>
  <cols>
    <col width="2.5" customWidth="1" min="1" max="1"/>
    <col width="48" customWidth="1" min="2" max="2"/>
    <col width="17" customWidth="1" min="3" max="3"/>
    <col width="34" customWidth="1" min="4" max="4"/>
    <col width="12" customWidth="1" min="5" max="5"/>
  </cols>
  <sheetData>
    <row r="1" ht="30" customHeight="1">
      <c r="A1" s="1" t="n"/>
      <c r="B1" s="2" t="inlineStr">
        <is>
          <t>Analyse — Question 9</t>
        </is>
      </c>
      <c r="C1" s="1" t="n"/>
      <c r="D1" s="1" t="n"/>
      <c r="E1" s="1" t="n"/>
      <c r="F1" s="1" t="n"/>
    </row>
    <row r="2" ht="18" customHeight="1">
      <c r="A2" s="1" t="n"/>
      <c r="B2" s="3" t="inlineStr">
        <is>
          <t>Âge/vie simple vs ventilation, et confrontation au marché réel.</t>
        </is>
      </c>
      <c r="C2" s="1" t="n"/>
      <c r="D2" s="1" t="n"/>
      <c r="E2" s="1" t="n"/>
      <c r="F2" s="1" t="n"/>
    </row>
    <row r="3" ht="4" customHeight="1">
      <c r="A3" s="4" t="n"/>
      <c r="B3" s="4" t="n"/>
      <c r="C3" s="4" t="n"/>
      <c r="D3" s="4" t="n"/>
      <c r="E3" s="4" t="n"/>
      <c r="F3" s="4" t="n"/>
    </row>
    <row r="4" ht="20" customHeight="1">
      <c r="B4" s="5" t="inlineStr">
        <is>
          <t>Question 9a — Âge/vie simple (C5:C6)</t>
        </is>
      </c>
      <c r="C4" s="6" t="n"/>
      <c r="D4" s="6" t="n"/>
      <c r="E4" s="6" t="n"/>
    </row>
    <row r="5">
      <c r="B5" s="32" t="inlineStr">
        <is>
          <t>Dépréciation âge/vie simple (18/50 × CRN)</t>
        </is>
      </c>
      <c r="C5" s="29" t="n"/>
    </row>
    <row r="6">
      <c r="B6" s="32" t="inlineStr">
        <is>
          <t>Écart : ventilation − âge/vie simple</t>
        </is>
      </c>
      <c r="C6" s="29" t="n"/>
    </row>
    <row r="7" ht="20" customHeight="1">
      <c r="B7" s="5" t="inlineStr">
        <is>
          <t>Question 9b — Lecture professionnelle (C8)</t>
        </is>
      </c>
      <c r="C7" s="6" t="n"/>
      <c r="D7" s="6" t="n"/>
      <c r="E7" s="6" t="n"/>
    </row>
    <row r="8">
      <c r="C8" s="10" t="inlineStr">
        <is>
          <t>Pourquoi la ventilation donne-t-elle davantage ici? Puis : votre valeur au pi² vs 325 $/pi² demandé à Ottawa (CBRE 2025) — au moins DEUX explications professionnelles de l'écart et la conduite à tenir (6-10 lignes)…</t>
        </is>
      </c>
      <c r="D8" s="36" t="n"/>
      <c r="E8" s="36" t="n"/>
    </row>
    <row r="9">
      <c r="C9" s="36" t="n"/>
      <c r="D9" s="36" t="n"/>
      <c r="E9" s="36" t="n"/>
    </row>
    <row r="10">
      <c r="C10" s="36" t="n"/>
      <c r="D10" s="36" t="n"/>
      <c r="E10" s="36" t="n"/>
    </row>
    <row r="11">
      <c r="C11" s="36" t="n"/>
      <c r="D11" s="36" t="n"/>
      <c r="E11" s="36" t="n"/>
    </row>
    <row r="12">
      <c r="C12" s="36" t="n"/>
      <c r="D12" s="36" t="n"/>
      <c r="E12" s="36" t="n"/>
    </row>
    <row r="13">
      <c r="C13" s="36" t="n"/>
      <c r="D13" s="36" t="n"/>
      <c r="E13" s="36" t="n"/>
    </row>
  </sheetData>
  <mergeCells count="5">
    <mergeCell ref="B1:E1"/>
    <mergeCell ref="B4:E4"/>
    <mergeCell ref="C8:E13"/>
    <mergeCell ref="B7:E7"/>
    <mergeCell ref="B2:E2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J28"/>
  <sheetViews>
    <sheetView showGridLines="0" workbookViewId="0">
      <selection activeCell="A1" sqref="A1"/>
    </sheetView>
  </sheetViews>
  <sheetFormatPr baseColWidth="8" defaultRowHeight="15"/>
  <cols>
    <col width="2.5" customWidth="1" min="1" max="1"/>
    <col width="20" customWidth="1" min="2" max="2"/>
    <col width="17" customWidth="1" min="3" max="3"/>
    <col width="17" customWidth="1" min="4" max="4"/>
    <col width="17" customWidth="1" min="5" max="5"/>
    <col width="17" customWidth="1" min="6" max="6"/>
    <col width="17" customWidth="1" min="7" max="7"/>
    <col width="3" customWidth="1" min="8" max="8"/>
    <col width="16" customWidth="1" min="9" max="9"/>
    <col width="14" customWidth="1" min="10" max="10"/>
  </cols>
  <sheetData>
    <row r="1" ht="30" customHeight="1">
      <c r="A1" s="1" t="n"/>
      <c r="B1" s="2" t="inlineStr">
        <is>
          <t>Dashboard — Atelier-entrepôt, Hull</t>
        </is>
      </c>
      <c r="C1" s="1" t="n"/>
      <c r="D1" s="1" t="n"/>
      <c r="E1" s="1" t="n"/>
      <c r="F1" s="1" t="n"/>
      <c r="G1" s="1" t="n"/>
      <c r="H1" s="1" t="n"/>
    </row>
    <row r="2" ht="18" customHeight="1">
      <c r="A2" s="1" t="n"/>
      <c r="B2" s="3" t="inlineStr">
        <is>
          <t>Question 10 : KPI, verdict, graphiques, note au prêteur.</t>
        </is>
      </c>
      <c r="C2" s="1" t="n"/>
      <c r="D2" s="1" t="n"/>
      <c r="E2" s="1" t="n"/>
      <c r="F2" s="1" t="n"/>
      <c r="G2" s="1" t="n"/>
      <c r="H2" s="1" t="n"/>
    </row>
    <row r="3" ht="4" customHeight="1">
      <c r="A3" s="4" t="n"/>
      <c r="B3" s="4" t="n"/>
      <c r="C3" s="4" t="n"/>
      <c r="D3" s="4" t="n"/>
      <c r="E3" s="4" t="n"/>
      <c r="F3" s="4" t="n"/>
      <c r="G3" s="4" t="n"/>
      <c r="H3" s="4" t="n"/>
    </row>
    <row r="4" ht="20" customHeight="1">
      <c r="B4" s="5" t="inlineStr">
        <is>
          <t>Indicateurs clés (B4:G6) — les 4 cellules jaunes attendent VOS formules</t>
        </is>
      </c>
      <c r="C4" s="6" t="n"/>
      <c r="D4" s="6" t="n"/>
      <c r="E4" s="6" t="n"/>
      <c r="F4" s="6" t="n"/>
      <c r="G4" s="6" t="n"/>
    </row>
    <row r="5" ht="26" customHeight="1">
      <c r="B5" s="37" t="inlineStr">
        <is>
          <t>CRN 2026</t>
        </is>
      </c>
      <c r="C5" s="37" t="inlineStr">
        <is>
          <t>Dépréciation totale</t>
        </is>
      </c>
      <c r="D5" s="37" t="inlineStr">
        <is>
          <t>Taux global de dépréciation</t>
        </is>
      </c>
      <c r="E5" s="37" t="inlineStr">
        <is>
          <t>Valeur du terrain</t>
        </is>
      </c>
      <c r="F5" s="37" t="inlineStr">
        <is>
          <t>Valeur conclue</t>
        </is>
      </c>
      <c r="G5" s="37" t="inlineStr">
        <is>
          <t>Valeur au pi² (terrain inclus)</t>
        </is>
      </c>
    </row>
    <row r="6" ht="28" customHeight="1">
      <c r="B6" s="38">
        <f>IF(Ventilation!C7="","Q2 à faire",Ventilation!C7)</f>
        <v/>
      </c>
      <c r="C6" s="38">
        <f>IF(Ventilation!C40="","Q8 à faire",Ventilation!C40)</f>
        <v/>
      </c>
      <c r="D6" s="39" t="n"/>
      <c r="E6" s="40" t="n"/>
      <c r="F6" s="40" t="n"/>
      <c r="G6" s="41" t="n"/>
    </row>
    <row r="7">
      <c r="B7" s="11" t="inlineStr">
        <is>
          <t>Modèles fournis (KPI 1-2). Sources : Ventilation!C43 · Données!C10*C11 · Ventilation!C42 · C42/Données!C7.</t>
        </is>
      </c>
    </row>
    <row r="8" ht="26" customHeight="1">
      <c r="B8" s="42" t="inlineStr">
        <is>
          <t>VERDICT (C8, liste) →</t>
        </is>
      </c>
      <c r="C8" s="43" t="n"/>
    </row>
    <row r="9">
      <c r="B9" s="11" t="inlineStr">
        <is>
          <t>Graphique 1 fourni (familles). Graphique 2 (question 10c) : à créer à droite — p. ex. CRN → −D → +terrain → V.</t>
        </is>
      </c>
    </row>
    <row r="11">
      <c r="I11" s="44" t="inlineStr">
        <is>
          <t>Curable</t>
        </is>
      </c>
      <c r="J11" s="45">
        <f>IFERROR(Ventilation!C12,0)</f>
        <v/>
      </c>
    </row>
    <row r="12">
      <c r="I12" s="44" t="inlineStr">
        <is>
          <t>Court terme</t>
        </is>
      </c>
      <c r="J12" s="45">
        <f>IFERROR(Ventilation!F19,0)</f>
        <v/>
      </c>
    </row>
    <row r="13">
      <c r="I13" s="44" t="inlineStr">
        <is>
          <t>Long terme</t>
        </is>
      </c>
      <c r="J13" s="45">
        <f>IFERROR(Ventilation!C24,0)</f>
        <v/>
      </c>
    </row>
    <row r="14">
      <c r="I14" s="44" t="inlineStr">
        <is>
          <t>Fonctionnelle</t>
        </is>
      </c>
      <c r="J14" s="45">
        <f>IFERROR(Ventilation!C31,0)</f>
        <v/>
      </c>
    </row>
    <row r="15">
      <c r="I15" s="44" t="inlineStr">
        <is>
          <t>Externe</t>
        </is>
      </c>
      <c r="J15" s="45">
        <f>IFERROR(Ventilation!C36,0)</f>
        <v/>
      </c>
    </row>
    <row r="16">
      <c r="I16" s="11" t="inlineStr">
        <is>
          <t>Table source du graphique — ne pas modifier.</t>
        </is>
      </c>
    </row>
    <row r="23" ht="20" customHeight="1">
      <c r="B23" s="5" t="inlineStr">
        <is>
          <t>Note au prêteur (C24 — question 10e)</t>
        </is>
      </c>
      <c r="C23" s="6" t="n"/>
      <c r="D23" s="6" t="n"/>
      <c r="E23" s="6" t="n"/>
      <c r="F23" s="6" t="n"/>
      <c r="G23" s="6" t="n"/>
    </row>
    <row r="24">
      <c r="C24" s="10" t="inlineStr">
        <is>
          <t>Valeur conclue, poids de chaque famille, risque de marché (Hull 15,7 %), investissement curable prioritaire — chiffres à l'appui (6-8 lignes)…</t>
        </is>
      </c>
      <c r="D24" s="36" t="n"/>
      <c r="E24" s="36" t="n"/>
      <c r="F24" s="36" t="n"/>
    </row>
    <row r="25">
      <c r="C25" s="36" t="n"/>
      <c r="D25" s="36" t="n"/>
      <c r="E25" s="36" t="n"/>
      <c r="F25" s="36" t="n"/>
    </row>
    <row r="26">
      <c r="C26" s="36" t="n"/>
      <c r="D26" s="36" t="n"/>
      <c r="E26" s="36" t="n"/>
      <c r="F26" s="36" t="n"/>
    </row>
    <row r="27">
      <c r="C27" s="36" t="n"/>
      <c r="D27" s="36" t="n"/>
      <c r="E27" s="36" t="n"/>
      <c r="F27" s="36" t="n"/>
    </row>
    <row r="28">
      <c r="C28" s="36" t="n"/>
      <c r="D28" s="36" t="n"/>
      <c r="E28" s="36" t="n"/>
      <c r="F28" s="36" t="n"/>
    </row>
  </sheetData>
  <mergeCells count="9">
    <mergeCell ref="B2:G2"/>
    <mergeCell ref="C8:F8"/>
    <mergeCell ref="I16:J16"/>
    <mergeCell ref="B23:G23"/>
    <mergeCell ref="B9:G9"/>
    <mergeCell ref="B1:G1"/>
    <mergeCell ref="B4:G4"/>
    <mergeCell ref="C24:F28"/>
    <mergeCell ref="B7:G7"/>
  </mergeCells>
  <conditionalFormatting sqref="C8">
    <cfRule type="expression" priority="1" dxfId="2">
      <formula>$C$8="Dépréciation dominée par le physique"</formula>
    </cfRule>
    <cfRule type="expression" priority="2" dxfId="1">
      <formula>$C$8="Dépréciation aggravée par le fonctionnel et l'externe"</formula>
    </cfRule>
  </conditionalFormatting>
  <dataValidations count="1">
    <dataValidation sqref="C8" showDropDown="0" showInputMessage="0" showErrorMessage="0" allowBlank="1" type="list">
      <formula1>"Dépréciation dominée par le physique,Dépréciation aggravée par le fonctionnel et l'externe"</formula1>
    </dataValidation>
  </dataValidation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2026-08-05T01:04:09Z</dcterms:created>
  <dcterms:modified xmlns:dcterms="http://purl.org/dc/terms/" xmlns:xsi="http://www.w3.org/2001/XMLSchema-instance" xsi:type="dcterms:W3CDTF">2026-08-05T01:04:09Z</dcterms:modified>
</cp:coreProperties>
</file>